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431" yWindow="65431" windowWidth="26295" windowHeight="14430" activeTab="1"/>
  </bookViews>
  <sheets>
    <sheet name="Information" sheetId="19" r:id="rId1"/>
    <sheet name="13.2.1" sheetId="17" r:id="rId2"/>
    <sheet name="13.3.1" sheetId="10" r:id="rId3"/>
    <sheet name="13.3.1.1" sheetId="11" r:id="rId4"/>
    <sheet name="13.3.3.1" sheetId="13" r:id="rId5"/>
    <sheet name="13.3.3.2" sheetId="14" r:id="rId6"/>
    <sheet name="14.2" sheetId="2" r:id="rId7"/>
    <sheet name="15.1" sheetId="3" r:id="rId8"/>
    <sheet name="15.2" sheetId="18" r:id="rId9"/>
    <sheet name="15.3" sheetId="6" r:id="rId10"/>
    <sheet name="18.1" sheetId="12" r:id="rId11"/>
    <sheet name="18.5.1" sheetId="15" r:id="rId12"/>
  </sheets>
  <definedNames>
    <definedName name="_xlnm.Print_Area" localSheetId="4">'13.3.3.1'!$A$1:$F$45</definedName>
    <definedName name="_xlnm.Print_Area" localSheetId="0">'Information'!$A$1:$D$30</definedName>
    <definedName name="_xlnm.Print_Titles" localSheetId="0">'Information'!$5:$5</definedName>
    <definedName name="_xlnm.Print_Titles" localSheetId="1">'13.2.1'!$A:$A</definedName>
    <definedName name="_xlnm.Print_Titles" localSheetId="2">'13.3.1'!$A:$B</definedName>
    <definedName name="_xlnm.Print_Titles" localSheetId="9">'15.3'!$A:$B</definedName>
  </definedNames>
  <calcPr calcId="162913"/>
  <extLst/>
</workbook>
</file>

<file path=xl/sharedStrings.xml><?xml version="1.0" encoding="utf-8"?>
<sst xmlns="http://schemas.openxmlformats.org/spreadsheetml/2006/main" count="571" uniqueCount="249">
  <si>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</si>
  <si>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</si>
  <si>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</si>
  <si>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</si>
  <si>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</si>
  <si>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</si>
  <si>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</si>
  <si>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</si>
  <si>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</si>
  <si>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NACE 1</t>
  </si>
  <si>
    <t>NACE 2</t>
  </si>
  <si>
    <t>NACE 3</t>
  </si>
  <si>
    <t>NACE 4</t>
  </si>
  <si>
    <t>NACE 5</t>
  </si>
  <si>
    <t>NACE 6</t>
  </si>
  <si>
    <t>SBS</t>
  </si>
  <si>
    <t>size 7</t>
  </si>
  <si>
    <t>size 8</t>
  </si>
  <si>
    <t>size 9</t>
  </si>
  <si>
    <t>NACE 7</t>
  </si>
  <si>
    <t>NACE 8</t>
  </si>
  <si>
    <t>NACE 9</t>
  </si>
  <si>
    <t>NACE 10</t>
  </si>
  <si>
    <t>NACE 11</t>
  </si>
  <si>
    <t>NACE 12</t>
  </si>
  <si>
    <t>NACE 13</t>
  </si>
  <si>
    <t>NACE 14</t>
  </si>
  <si>
    <t>NACE 15</t>
  </si>
  <si>
    <t>NACE 16</t>
  </si>
  <si>
    <t>NACE 17</t>
  </si>
  <si>
    <t>NACE 18</t>
  </si>
  <si>
    <t>NACE 19</t>
  </si>
  <si>
    <t>NACE 20</t>
  </si>
  <si>
    <t>size 1 / size 4</t>
  </si>
  <si>
    <t>size 2 / size 5</t>
  </si>
  <si>
    <t>size 3 / size 6</t>
  </si>
  <si>
    <t>Number of enterprises</t>
  </si>
  <si>
    <t>Survey vehicle</t>
  </si>
  <si>
    <t>Not at all</t>
  </si>
  <si>
    <t>Partly (i.e. some questions only)</t>
  </si>
  <si>
    <t>Fully (i.e. all questions)</t>
  </si>
  <si>
    <t>If embedded in another survey, please give a short description of this survey.</t>
  </si>
  <si>
    <t>Number</t>
  </si>
  <si>
    <t>%</t>
  </si>
  <si>
    <t>All enterprises</t>
  </si>
  <si>
    <t xml:space="preserve">NACE 17 </t>
  </si>
  <si>
    <t>Item non-response rate (%)</t>
  </si>
  <si>
    <t>Variable (according to the code book, e.g. A10a)</t>
  </si>
  <si>
    <t>Imputation method used</t>
  </si>
  <si>
    <t>Estimated value</t>
  </si>
  <si>
    <t>Coefficient of variation</t>
  </si>
  <si>
    <t>Total number of persons employed</t>
  </si>
  <si>
    <t>Total number of enterprises that provided any form of CVT</t>
  </si>
  <si>
    <t>Ratio of the total number of enterprises that provided any form of CVT to the total number of enterprises</t>
  </si>
  <si>
    <t>Total number of enterprises that provided CVT courses</t>
  </si>
  <si>
    <t>Ratio of the total number of enterprises that provided CVT courses to the total number of enterprises</t>
  </si>
  <si>
    <t>Total number of persons employed in enterprises that provided any form of CVT</t>
  </si>
  <si>
    <t>Total number of participants in CVT courses</t>
  </si>
  <si>
    <t>Ratio of the total number of participants in CVT courses to the total number of persons employed</t>
  </si>
  <si>
    <t>Total number of enterprises providing IVT</t>
  </si>
  <si>
    <t>Ratio of the total number of enterprises providing IVT to the total number of enterprises</t>
  </si>
  <si>
    <t>If yes - please list the variables for which you used data from administrative sources?
(List of variables according to the code book, e.g. A10a.)</t>
  </si>
  <si>
    <r>
      <t xml:space="preserve">Ineligible: out-of-scope
</t>
    </r>
    <r>
      <rPr>
        <i/>
        <sz val="10"/>
        <rFont val="Calibri"/>
        <family val="2"/>
        <scheme val="minor"/>
      </rPr>
      <t>E.g. selected enterprises are not in the target population (i.e. less than 10 persons employed)</t>
    </r>
  </si>
  <si>
    <t>Over-coverage rate (%)</t>
  </si>
  <si>
    <t xml:space="preserve">NACE 20 and size categories are explained in Annex 1 and 2 of the CVTS manual. </t>
  </si>
  <si>
    <t>Countries with fewer than 50 million inhabitants should fill in the tables for 3 size classes (1-3), countries with 50 million inhabitants and more should fill in the tables for 6 size classes (4-9).</t>
  </si>
  <si>
    <r>
      <rPr>
        <i/>
        <sz val="10"/>
        <color theme="1"/>
        <rFont val="Calibri"/>
        <family val="2"/>
        <scheme val="minor"/>
      </rPr>
      <t xml:space="preserve">
Please add rows as necessary.</t>
    </r>
    <r>
      <rPr>
        <sz val="10"/>
        <color theme="1"/>
        <rFont val="Calibri"/>
        <family val="2"/>
        <scheme val="minor"/>
      </rPr>
      <t xml:space="preserve">
</t>
    </r>
  </si>
  <si>
    <t>Number of enterprises in the sampling frame</t>
  </si>
  <si>
    <t>Number of enterprises in the gross sample</t>
  </si>
  <si>
    <t>Number of enterprises in the net sample</t>
  </si>
  <si>
    <r>
      <t>Other ineligible</t>
    </r>
    <r>
      <rPr>
        <i/>
        <sz val="10"/>
        <rFont val="Calibri"/>
        <family val="2"/>
        <scheme val="minor"/>
      </rPr>
      <t xml:space="preserve">
E.g. no enterprise exists at the selected address or selected enterprise disappeared between the reference information from the sampling frame and the moment of the interview.</t>
    </r>
  </si>
  <si>
    <t>Examples / guidelines for each type of unit non-response</t>
  </si>
  <si>
    <t>Non-contact</t>
  </si>
  <si>
    <t>Refusal</t>
  </si>
  <si>
    <t>Inability to respond</t>
  </si>
  <si>
    <t>Other non-response</t>
  </si>
  <si>
    <t>Total unit non-response</t>
  </si>
  <si>
    <t>The selected enterprise was contacted but refused to take part in the survey.</t>
  </si>
  <si>
    <t>The selected enterprise was unable to participate (e.g. due to appropriate staff to reply).</t>
  </si>
  <si>
    <t>Types of unit non-response</t>
  </si>
  <si>
    <t>Questionnaire was never sent back.</t>
  </si>
  <si>
    <t>The selected enterprise did take part but the survey form cannot be used (poor quality - e.g. strong inconsistencies; unacceptable item-response / enterprise left most of the questions unanswered; survey form got lost and interview cannot be repeated; etc.).</t>
  </si>
  <si>
    <t>Rejected questionnaires</t>
  </si>
  <si>
    <t>Please specify the other types of non-response encountered.</t>
  </si>
  <si>
    <t>CVT main indicator</t>
  </si>
  <si>
    <t>CVTS 4 (2010)</t>
  </si>
  <si>
    <t>CVTS 5 (2015)</t>
  </si>
  <si>
    <t>Number of persons employed according to Structural Business Statistics</t>
  </si>
  <si>
    <t>Imputation rate (%)</t>
  </si>
  <si>
    <t>CVTS 3 (2005)</t>
  </si>
  <si>
    <t>Please add rows as necessary.</t>
  </si>
  <si>
    <t>Ratio of the total number of participants in CVT courses to the total number of persons employed in enterprises that provided CVT courses</t>
  </si>
  <si>
    <t>Unit non-response (number of eligible enterprises minus number of enterprises in the net sample)</t>
  </si>
  <si>
    <r>
      <t xml:space="preserve">Unit non-response rate
</t>
    </r>
    <r>
      <rPr>
        <i/>
        <sz val="10"/>
        <rFont val="Calibri"/>
        <family val="2"/>
        <scheme val="minor"/>
      </rPr>
      <t>(unit non-response / eligible enterprises * 100)</t>
    </r>
  </si>
  <si>
    <t>Number of eligible enterprises minus number of enterprises in the net sample.</t>
  </si>
  <si>
    <r>
      <t xml:space="preserve">Number of eligible enterprises
</t>
    </r>
    <r>
      <rPr>
        <i/>
        <sz val="10"/>
        <rFont val="Calibri"/>
        <family val="2"/>
        <scheme val="minor"/>
      </rPr>
      <t>I.e. the gross sample size minus the ineligible cases.</t>
    </r>
  </si>
  <si>
    <t>CAPI = computer assisted personal interview, i.e. interviewer is present</t>
  </si>
  <si>
    <t>CATI = computer assisted telephone interview i.e. interviewer is present</t>
  </si>
  <si>
    <t>CAWI = computer assisted web-interview, self-administered</t>
  </si>
  <si>
    <t>PAPI = paper assisted personal interview, i.e. interviewer is present</t>
  </si>
  <si>
    <t>PROC=1</t>
  </si>
  <si>
    <t>PROC=2</t>
  </si>
  <si>
    <t>PROC=3</t>
  </si>
  <si>
    <t>PROC=4</t>
  </si>
  <si>
    <t>PROC=5</t>
  </si>
  <si>
    <t>Other (PASI - paper assisted self-administered interview, CASI - non-web-based computer assisted self-administered interview)</t>
  </si>
  <si>
    <t>Total</t>
  </si>
  <si>
    <t>CVTS 6 (2020)</t>
  </si>
  <si>
    <t>CVTS 6 was a stand-alone survey.</t>
  </si>
  <si>
    <t>CVTS 6 was embedded in another survey.</t>
  </si>
  <si>
    <t>Did you use data from administrative sources for CVTS 6?</t>
  </si>
  <si>
    <t>Did you pilot test the CVTS 6 questionnaire?</t>
  </si>
  <si>
    <t>Number of persons employed according to CVTS 6</t>
  </si>
  <si>
    <t>Difference between SBS and CVTS 6 in %</t>
  </si>
  <si>
    <t>(SBS - CVTS 6) / SBS *100</t>
  </si>
  <si>
    <t>Total of enterprises</t>
  </si>
  <si>
    <t>Total number of enterprises</t>
  </si>
  <si>
    <t>Calculation methods</t>
  </si>
  <si>
    <t>Direct costs of CVT courses</t>
  </si>
  <si>
    <t>F1=1</t>
  </si>
  <si>
    <r>
      <t xml:space="preserve">Survey type
</t>
    </r>
    <r>
      <rPr>
        <i/>
        <sz val="10"/>
        <rFont val="Calibri"/>
        <family val="2"/>
        <scheme val="minor"/>
      </rPr>
      <t>Please indicate the number of questionnaires per survey type.</t>
    </r>
  </si>
  <si>
    <t>Total (= net sample)</t>
  </si>
  <si>
    <t>Please indicate whether the survey is mandatory or voluntary (for enterprises).</t>
  </si>
  <si>
    <t>Survey participation</t>
  </si>
  <si>
    <t>Coefficients of variation for CVTS 6 key statistics (see also Commission Regulation (EU) No 1153/2014, Annex V)</t>
  </si>
  <si>
    <t>Deviations from CVTS 6 concepts and definitions, deviations from the CVTS 6 questionnaire</t>
  </si>
  <si>
    <t>CVTS 6 quality report - annex</t>
  </si>
  <si>
    <t>The number of enterprises in the sampling frame.</t>
  </si>
  <si>
    <t>The number of enterprises in the gross sample.</t>
  </si>
  <si>
    <t>The number of enterprises in the net sample. The net sample is the effective sample, i.e. the actual number of responding enterprises.
(using actual NACE - A1 and actual size - A2tot)</t>
  </si>
  <si>
    <r>
      <t xml:space="preserve">CVTS 6 concepts and definitions
</t>
    </r>
    <r>
      <rPr>
        <i/>
        <sz val="10"/>
        <color theme="1"/>
        <rFont val="Calibri"/>
        <family val="2"/>
        <scheme val="minor"/>
      </rPr>
      <t>Please list the CVTS 6 concepts and definitions (see section 3 of the CVTS manual) for which your national survey differed and describe the differences.</t>
    </r>
  </si>
  <si>
    <r>
      <t xml:space="preserve">CVTS 6 variables
</t>
    </r>
    <r>
      <rPr>
        <i/>
        <sz val="10"/>
        <color theme="1"/>
        <rFont val="Calibri"/>
        <family val="2"/>
        <scheme val="minor"/>
      </rPr>
      <t>Please list the CVTS 6 variables for which your national implementation differed and describe the differences. This includes e.g. adding an open answer category and post-coding.</t>
    </r>
    <r>
      <rPr>
        <b/>
        <sz val="10"/>
        <color theme="1"/>
        <rFont val="Calibri"/>
        <family val="2"/>
        <scheme val="minor"/>
      </rPr>
      <t xml:space="preserve">
Please also list variables not covered by the EU legislation but added to the national questionnaire.</t>
    </r>
  </si>
  <si>
    <r>
      <t xml:space="preserve">CVTS 6 questionnaire
</t>
    </r>
    <r>
      <rPr>
        <i/>
        <sz val="10"/>
        <color theme="1"/>
        <rFont val="Calibri"/>
        <family val="2"/>
        <scheme val="minor"/>
      </rPr>
      <t>Please indicate any deviations from the European standard questionnaire (section 2 of the CVTS 6 manual).</t>
    </r>
  </si>
  <si>
    <t>For calculation methods, see sheet 'Information'.</t>
  </si>
  <si>
    <r>
      <t xml:space="preserve">CVTS 6
</t>
    </r>
    <r>
      <rPr>
        <i/>
        <sz val="10"/>
        <color theme="1"/>
        <rFont val="Calibri"/>
        <family val="2"/>
        <scheme val="minor"/>
      </rPr>
      <t>(using A1 and A2tot)</t>
    </r>
  </si>
  <si>
    <r>
      <rPr>
        <b/>
        <sz val="10"/>
        <rFont val="Calibri"/>
        <family val="2"/>
        <scheme val="minor"/>
      </rPr>
      <t>CVTS 6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all enterprises, training enterprises (CVT courses or any other form of CVT), CVT course enterprises or non-training enterprises.
Please add rows as necessary.</t>
    </r>
  </si>
  <si>
    <t>Hours spent in CVT courses - hours per person employed in all enterprises</t>
  </si>
  <si>
    <t>Direct costs of CVT courses per person employed in enterprises providing CVT courses (in EUR)</t>
  </si>
  <si>
    <t>Labour costs of participants of CVT courses per person employed in enterprises providing CVT courses (in EUR)</t>
  </si>
  <si>
    <t>Online table</t>
  </si>
  <si>
    <t>Enterprises providing any form of CVT as % of all enterprises</t>
  </si>
  <si>
    <t>trng_cvt_01s, trng_cvt_01n2</t>
  </si>
  <si>
    <t>Enterprises providing CVT courses as % of all enterprises</t>
  </si>
  <si>
    <t>Participants in CVT courses as % of all persons employed in all enterprises</t>
  </si>
  <si>
    <t>trng_cvt_12s, trng_cvt_12n2</t>
  </si>
  <si>
    <t>Participants in CVT courses as % of all persons employed in enterprises providing CVT courses</t>
  </si>
  <si>
    <t>trng_cvt_13s, trng_cvt_13n2</t>
  </si>
  <si>
    <t>trng_cvt_23s, trng_cvt_23n2</t>
  </si>
  <si>
    <t>trng_cvt_18s, trng_cvt_18n2</t>
  </si>
  <si>
    <t>Enterprises providing IVT as % of all enterprises</t>
  </si>
  <si>
    <t>trng_cvt_34s, trng_cvt_34n2</t>
  </si>
  <si>
    <t>Indicators</t>
  </si>
  <si>
    <t>N</t>
  </si>
  <si>
    <t>Numerator / Average</t>
  </si>
  <si>
    <t>Population / Denominator 
(excluding missing values)</t>
  </si>
  <si>
    <t>Enterprises providing training by type of training</t>
  </si>
  <si>
    <t>- Total number of enterprises providing any form of CVT (training enterprises)</t>
  </si>
  <si>
    <t>POP</t>
  </si>
  <si>
    <t>B1a=1 OR B1b=1 OR B2aflag=1 OR B2bflag=1 OR B2cflag=1 OR B2dflag=1 OR B2eflag=1</t>
  </si>
  <si>
    <t>- Enterprises providing any form of CVT as % of all enterprises</t>
  </si>
  <si>
    <t>All enterprises (weighted)</t>
  </si>
  <si>
    <t>- Total number of enterprises providing CVT courses</t>
  </si>
  <si>
    <t>B1a=1 OR B1b=1</t>
  </si>
  <si>
    <t>- Enterprises providing CVT courses as % of all enterprises</t>
  </si>
  <si>
    <t>Persons employed and participants</t>
  </si>
  <si>
    <t>- Total number of persons employed</t>
  </si>
  <si>
    <t>SUM(A2tot)</t>
  </si>
  <si>
    <t>- Total number of persons employed in enterprises providing any form of CVT</t>
  </si>
  <si>
    <t>SUM(A2tot) where (B1a=1 OR B1b=1 OR B2aflag=1 OR B2bflag=1 OR B2cflag=1 OR B2dflag=1 OR B2eflag=1)</t>
  </si>
  <si>
    <t>- Total number of participants in CVT courses</t>
  </si>
  <si>
    <t>SUM(C1tot) where C1tot&lt;999997</t>
  </si>
  <si>
    <t>- Participants in CVT courses as % of all persons employed in all enterprises</t>
  </si>
  <si>
    <t>- Participants in CVT courses as % of all persons employed in enterprises providing CVT courses</t>
  </si>
  <si>
    <t>SUM(A2tot) where (B1a=1 OR B1b=1)</t>
  </si>
  <si>
    <t>Hours</t>
  </si>
  <si>
    <t>- Hours spent in CVT courses - hours per person employed in all enterprises</t>
  </si>
  <si>
    <t>AVG</t>
  </si>
  <si>
    <t>SUM(C3tot) where C3tot &lt; 9999999997</t>
  </si>
  <si>
    <t>Costs</t>
  </si>
  <si>
    <t>- Total costs of CVT courses (direct costs plus net contributions to training funds)</t>
  </si>
  <si>
    <t>SUM(C7tot) where C7tot&lt;9999999997</t>
  </si>
  <si>
    <t>- Direct costs of CVT courses</t>
  </si>
  <si>
    <t>SUM(C7sub) where C7sub&lt;9999999997</t>
  </si>
  <si>
    <t>- Labour costs of participants of CVT courses</t>
  </si>
  <si>
    <t>SUM(PAC) where PAC&lt;9999999997</t>
  </si>
  <si>
    <t>- Direct costs of CVT courses per person employed in enterprises providing CVT courses (in EUR)</t>
  </si>
  <si>
    <t>- Labour costs of participants of CVT courses per person employed in enterprises providing CVT courses (in EUR)</t>
  </si>
  <si>
    <t>Initial vocational training (IVT)</t>
  </si>
  <si>
    <t>- Total number of enterprises providing IVT</t>
  </si>
  <si>
    <t>- Enterprises providing IVT as % of all enterprises</t>
  </si>
  <si>
    <t>- Total number of enterprises</t>
  </si>
  <si>
    <t>SUM(WEIGHT)</t>
  </si>
  <si>
    <t>Labour costs of participants in CVT courses</t>
  </si>
  <si>
    <r>
      <t xml:space="preserve">Total costs of CVT courses
</t>
    </r>
    <r>
      <rPr>
        <sz val="10"/>
        <color theme="1"/>
        <rFont val="Calibri"/>
        <family val="2"/>
        <scheme val="minor"/>
      </rPr>
      <t>(direct costs plus net contributions to training funds)</t>
    </r>
  </si>
  <si>
    <t>The information is to be provided for the net sample (= effective sample, i.e. the actual number of responding enterprises).</t>
  </si>
  <si>
    <t>Table 13.2.1 Sampling errors - indicators</t>
  </si>
  <si>
    <t>Table 13.3.1 Coverage error</t>
  </si>
  <si>
    <t>Table 13.3.1.1 Over-coverage - rate</t>
  </si>
  <si>
    <r>
      <t xml:space="preserve">Gross sample
</t>
    </r>
    <r>
      <rPr>
        <i/>
        <sz val="10"/>
        <color theme="1"/>
        <rFont val="Calibri"/>
        <family val="2"/>
        <scheme val="minor"/>
      </rPr>
      <t>(as in table 13.3.1)</t>
    </r>
  </si>
  <si>
    <t>Table 13.3.3.1 Unit non-response - rate</t>
  </si>
  <si>
    <r>
      <t xml:space="preserve">Population
(enterprises in the sampling frame)
</t>
    </r>
    <r>
      <rPr>
        <i/>
        <sz val="10"/>
        <rFont val="Calibri"/>
        <family val="2"/>
        <scheme val="minor"/>
      </rPr>
      <t>(as in table 13.3.1)</t>
    </r>
  </si>
  <si>
    <r>
      <t xml:space="preserve">Eligible enterprises
</t>
    </r>
    <r>
      <rPr>
        <i/>
        <sz val="10"/>
        <rFont val="Calibri"/>
        <family val="2"/>
        <scheme val="minor"/>
      </rPr>
      <t>(for definition see table 13.3.1.1)</t>
    </r>
  </si>
  <si>
    <r>
      <t xml:space="preserve">Unit response (enterprises in the net sample, i.e. actual number of responding enterprises)
</t>
    </r>
    <r>
      <rPr>
        <i/>
        <sz val="10"/>
        <rFont val="Calibri"/>
        <family val="2"/>
        <scheme val="minor"/>
      </rPr>
      <t>(as in table 13.3.1)</t>
    </r>
  </si>
  <si>
    <t>Table 13.3.3.2 Item non-response - rate</t>
  </si>
  <si>
    <t>Table 14.2 Project phases - dates</t>
  </si>
  <si>
    <t>Table 15.1 Comparability - geographical</t>
  </si>
  <si>
    <t>Table 15.2 Comparability - over time</t>
  </si>
  <si>
    <t>Table 15.3 Coherence - cross-domain</t>
  </si>
  <si>
    <t>Table 18.1 Source data and data collection</t>
  </si>
  <si>
    <t>Table 18.5.1 Imputation - rate</t>
  </si>
  <si>
    <t>.</t>
  </si>
  <si>
    <t>C6FLAG</t>
  </si>
  <si>
    <t>6.9b</t>
  </si>
  <si>
    <t>9.7b</t>
  </si>
  <si>
    <t>x</t>
  </si>
  <si>
    <t>No</t>
  </si>
  <si>
    <t>Yes</t>
  </si>
  <si>
    <t>Mandatory</t>
  </si>
  <si>
    <t>July 2021</t>
  </si>
  <si>
    <t>May 2022</t>
  </si>
  <si>
    <t>May 2021</t>
  </si>
  <si>
    <t>October 2020</t>
  </si>
  <si>
    <t>January 2022</t>
  </si>
  <si>
    <t>NA</t>
  </si>
  <si>
    <t>April 2022</t>
  </si>
  <si>
    <t>June 2022</t>
  </si>
  <si>
    <t>30 June 2022</t>
  </si>
  <si>
    <t>14 July 2022</t>
  </si>
  <si>
    <t>A5</t>
  </si>
  <si>
    <t>C1tot</t>
  </si>
  <si>
    <t>A4</t>
  </si>
  <si>
    <t>C2m, C2f, C3tot</t>
  </si>
  <si>
    <t>C3i</t>
  </si>
  <si>
    <t>C3e</t>
  </si>
  <si>
    <t>Based on LCS2020, LCI2020</t>
  </si>
  <si>
    <t>Hot deck</t>
  </si>
  <si>
    <t xml:space="preserve">Optional COVID-19 variables </t>
  </si>
  <si>
    <t>f. Changes to the content of the CVT activities: NA</t>
  </si>
  <si>
    <t>December 2021</t>
  </si>
  <si>
    <t>No deviations</t>
  </si>
  <si>
    <t>a. The restrictions due to the COVID-19 pandemic had no effects on the provision of CVT courses and other forms of CVT (no effects): 9.1%</t>
  </si>
  <si>
    <t>b. Less CVT activities than planned: 42.0%</t>
  </si>
  <si>
    <t>c. Fewer persons participating in CVT: 36.0%</t>
  </si>
  <si>
    <t>d. Less hours spent on CVT activities: 38.1%</t>
  </si>
  <si>
    <t>e. Organisation of CVT activities that would not have taken place otherwise: 22.7%</t>
  </si>
  <si>
    <t>g. Introduction or increased share of CVT activities organised as online or hybrid training: 24.5%</t>
  </si>
  <si>
    <t>h. Introduction or increased share of CVT activities organised as self-directed learning (i.e. non-taught learning activities): 14.1%</t>
  </si>
  <si>
    <t>i. Increased cost of CVT due to health measures: 9.7%</t>
  </si>
  <si>
    <t>j. Other (please specify):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</si>
</sst>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s>
  <fills count="4">
    <fill>
      <patternFill/>
    </fill>
    <fill>
      <patternFill patternType="gray125"/>
    </fill>
    <fill>
      <patternFill patternType="solid">
        <fgColor indexed="9"/>
        <bgColor indexed="64"/>
      </patternFill>
    </fill>
    <fill>
      <patternFill patternType="solid">
        <fgColor theme="9" tint="0.7999799847602844"/>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02">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4" fillId="2" borderId="1" xfId="0" applyFont="1" applyFill="1" applyBorder="1" applyAlignment="1">
      <alignment vertical="center" wrapText="1"/>
    </xf>
    <xf numFmtId="0" fontId="3" fillId="0" borderId="0" xfId="0"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6" fillId="2" borderId="1" xfId="0" applyFont="1" applyFill="1" applyBorder="1" applyAlignment="1">
      <alignment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8"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vertical="center" wrapText="1"/>
    </xf>
    <xf numFmtId="0" fontId="6" fillId="0" borderId="0" xfId="0" applyFont="1" applyAlignment="1">
      <alignment vertical="center" wrapText="1"/>
    </xf>
    <xf numFmtId="0" fontId="6" fillId="2" borderId="0" xfId="0" applyFont="1" applyFill="1" applyAlignment="1">
      <alignment vertical="center"/>
    </xf>
    <xf numFmtId="0" fontId="6" fillId="2" borderId="0" xfId="0" applyFont="1" applyFill="1" applyAlignment="1">
      <alignment vertical="center" wrapText="1"/>
    </xf>
    <xf numFmtId="164" fontId="5" fillId="0" borderId="1" xfId="0" applyNumberFormat="1" applyFont="1" applyBorder="1" applyAlignment="1">
      <alignment horizontal="center" vertical="center" wrapText="1"/>
    </xf>
    <xf numFmtId="0" fontId="2" fillId="0" borderId="1" xfId="0" applyFont="1" applyBorder="1" applyAlignment="1">
      <alignment vertical="center"/>
    </xf>
    <xf numFmtId="0" fontId="5" fillId="0" borderId="1" xfId="0" applyFont="1" applyBorder="1" applyAlignment="1">
      <alignment horizontal="center" vertical="center" wrapText="1"/>
    </xf>
    <xf numFmtId="0" fontId="6" fillId="2" borderId="4" xfId="0" applyFont="1" applyFill="1" applyBorder="1" applyAlignment="1">
      <alignment vertical="center" wrapText="1"/>
    </xf>
    <xf numFmtId="0" fontId="4" fillId="2" borderId="2" xfId="0" applyFont="1" applyFill="1" applyBorder="1" applyAlignment="1">
      <alignment vertical="center" wrapText="1"/>
    </xf>
    <xf numFmtId="0" fontId="2" fillId="3" borderId="1" xfId="0" applyFont="1" applyFill="1" applyBorder="1" applyAlignment="1">
      <alignment horizontal="left" vertical="center"/>
    </xf>
    <xf numFmtId="0" fontId="2" fillId="3" borderId="1" xfId="0" applyFont="1" applyFill="1" applyBorder="1" applyAlignment="1">
      <alignment vertical="center"/>
    </xf>
    <xf numFmtId="0" fontId="3" fillId="0" borderId="0" xfId="0" applyFont="1" applyAlignment="1">
      <alignment horizontal="left"/>
    </xf>
    <xf numFmtId="0" fontId="2" fillId="0" borderId="0" xfId="0" applyFont="1" applyAlignment="1">
      <alignment horizontal="left"/>
    </xf>
    <xf numFmtId="0" fontId="5" fillId="0" borderId="1" xfId="0" applyFont="1" applyBorder="1" applyAlignment="1">
      <alignment horizontal="left"/>
    </xf>
    <xf numFmtId="0" fontId="5" fillId="0" borderId="1" xfId="0" applyFont="1" applyBorder="1" applyAlignment="1">
      <alignment horizontal="center"/>
    </xf>
    <xf numFmtId="0" fontId="3" fillId="0" borderId="1" xfId="0" applyFont="1" applyBorder="1" applyAlignment="1">
      <alignment horizontal="center" wrapText="1"/>
    </xf>
    <xf numFmtId="0" fontId="5" fillId="2" borderId="1" xfId="0" applyFont="1" applyFill="1" applyBorder="1" applyAlignment="1">
      <alignment horizontal="left" wrapText="1"/>
    </xf>
    <xf numFmtId="0" fontId="5" fillId="0" borderId="1" xfId="0" applyFont="1" applyBorder="1" applyAlignment="1">
      <alignment horizontal="left" wrapText="1"/>
    </xf>
    <xf numFmtId="0" fontId="3" fillId="0" borderId="1" xfId="0" applyFont="1" applyBorder="1" applyAlignment="1">
      <alignment horizontal="left"/>
    </xf>
    <xf numFmtId="0" fontId="5" fillId="0" borderId="1" xfId="0" applyFont="1" applyBorder="1" applyAlignment="1">
      <alignment vertical="center" wrapText="1"/>
    </xf>
    <xf numFmtId="0" fontId="8" fillId="0" borderId="0" xfId="0" applyFont="1" applyAlignment="1">
      <alignment vertical="center" wrapText="1"/>
    </xf>
    <xf numFmtId="0" fontId="2" fillId="3" borderId="1" xfId="0" applyFont="1" applyFill="1" applyBorder="1" applyAlignment="1" quotePrefix="1">
      <alignment horizontal="left" vertical="center"/>
    </xf>
    <xf numFmtId="0" fontId="2" fillId="0" borderId="0" xfId="0" applyFont="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20" applyFont="1" applyBorder="1" applyAlignment="1">
      <alignment horizontal="left" vertical="center" wrapText="1"/>
      <protection/>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4" fillId="0" borderId="1" xfId="20" applyFont="1" applyBorder="1" applyAlignment="1" quotePrefix="1">
      <alignment horizontal="left" vertical="center" wrapText="1"/>
      <protection/>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5" fillId="0" borderId="1" xfId="20" applyFont="1" applyBorder="1" applyAlignment="1" quotePrefix="1">
      <alignment horizontal="left" vertical="center" wrapText="1"/>
      <protection/>
    </xf>
    <xf numFmtId="0" fontId="2" fillId="3" borderId="1" xfId="0" applyFont="1" applyFill="1" applyBorder="1" applyAlignment="1">
      <alignment horizontal="right" vertical="center"/>
    </xf>
    <xf numFmtId="164" fontId="2" fillId="3" borderId="1" xfId="0" applyNumberFormat="1" applyFont="1" applyFill="1" applyBorder="1" applyAlignment="1">
      <alignment horizontal="right" vertical="center"/>
    </xf>
    <xf numFmtId="1" fontId="2" fillId="3" borderId="1" xfId="0" applyNumberFormat="1" applyFont="1" applyFill="1" applyBorder="1" applyAlignment="1">
      <alignment horizontal="right" vertical="center"/>
    </xf>
    <xf numFmtId="4" fontId="2" fillId="3" borderId="1" xfId="0" applyNumberFormat="1" applyFont="1" applyFill="1" applyBorder="1" applyAlignment="1">
      <alignment horizontal="right" vertical="center"/>
    </xf>
    <xf numFmtId="3" fontId="2" fillId="3" borderId="1"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0" fontId="3" fillId="0" borderId="1"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6" fillId="2" borderId="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65" fontId="2" fillId="3" borderId="1"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0" borderId="1" xfId="0" applyFont="1" applyFill="1" applyBorder="1" applyAlignment="1">
      <alignment horizontal="left" vertical="center"/>
    </xf>
    <xf numFmtId="0" fontId="4" fillId="3" borderId="1" xfId="0" applyFont="1" applyFill="1" applyBorder="1" applyAlignment="1">
      <alignment horizontal="center" vertical="center"/>
    </xf>
    <xf numFmtId="0" fontId="2" fillId="3" borderId="1" xfId="0" applyFont="1" applyFill="1" applyBorder="1" applyAlignment="1" quotePrefix="1">
      <alignment horizontal="center" vertical="center"/>
    </xf>
    <xf numFmtId="0" fontId="2"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4" fontId="2" fillId="3" borderId="1" xfId="0" applyNumberFormat="1" applyFont="1" applyFill="1" applyBorder="1" applyAlignment="1">
      <alignment vertical="center"/>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xf>
    <xf numFmtId="164" fontId="2" fillId="3" borderId="1" xfId="0" applyNumberFormat="1"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topLeftCell="A1">
      <selection activeCell="B1" sqref="B1"/>
    </sheetView>
  </sheetViews>
  <sheetFormatPr defaultColWidth="9.140625" defaultRowHeight="15"/>
  <cols>
    <col min="1" max="1" width="54.7109375" style="1" customWidth="1"/>
    <col min="2" max="2" width="7.7109375" style="48" customWidth="1"/>
    <col min="3" max="3" width="28.28125" style="1" customWidth="1"/>
    <col min="4" max="4" width="48.7109375" style="1" customWidth="1"/>
    <col min="5" max="8" width="15.7109375" style="6" customWidth="1"/>
    <col min="9" max="16384" width="9.140625" style="6" customWidth="1"/>
  </cols>
  <sheetData>
    <row r="1" ht="13.7">
      <c r="A1" s="4" t="s">
        <v>126</v>
      </c>
    </row>
    <row r="3" ht="13.7">
      <c r="A3" s="4" t="s">
        <v>117</v>
      </c>
    </row>
    <row r="5" spans="1:4" ht="27.2">
      <c r="A5" s="49" t="s">
        <v>151</v>
      </c>
      <c r="B5" s="50" t="s">
        <v>152</v>
      </c>
      <c r="C5" s="49" t="s">
        <v>153</v>
      </c>
      <c r="D5" s="25" t="s">
        <v>154</v>
      </c>
    </row>
    <row r="6" spans="1:4" ht="13.7">
      <c r="A6" s="51" t="s">
        <v>155</v>
      </c>
      <c r="B6" s="52"/>
      <c r="C6" s="53"/>
      <c r="D6" s="53"/>
    </row>
    <row r="7" spans="1:4" ht="13.7">
      <c r="A7" s="54" t="s">
        <v>190</v>
      </c>
      <c r="B7" s="52" t="s">
        <v>157</v>
      </c>
      <c r="C7" s="53"/>
      <c r="D7" s="55" t="s">
        <v>191</v>
      </c>
    </row>
    <row r="8" spans="1:4" ht="27.2">
      <c r="A8" s="54" t="s">
        <v>156</v>
      </c>
      <c r="B8" s="56" t="s">
        <v>157</v>
      </c>
      <c r="C8" s="53"/>
      <c r="D8" s="55" t="s">
        <v>158</v>
      </c>
    </row>
    <row r="9" spans="1:4" ht="40.7">
      <c r="A9" s="54" t="s">
        <v>159</v>
      </c>
      <c r="B9" s="56" t="s">
        <v>43</v>
      </c>
      <c r="C9" s="55" t="s">
        <v>158</v>
      </c>
      <c r="D9" s="57" t="s">
        <v>160</v>
      </c>
    </row>
    <row r="10" spans="1:4" ht="13.7">
      <c r="A10" s="54" t="s">
        <v>161</v>
      </c>
      <c r="B10" s="56" t="s">
        <v>157</v>
      </c>
      <c r="C10" s="53"/>
      <c r="D10" s="57" t="s">
        <v>162</v>
      </c>
    </row>
    <row r="11" spans="1:4" ht="13.7">
      <c r="A11" s="54" t="s">
        <v>163</v>
      </c>
      <c r="B11" s="56" t="s">
        <v>43</v>
      </c>
      <c r="C11" s="57" t="s">
        <v>162</v>
      </c>
      <c r="D11" s="57" t="s">
        <v>160</v>
      </c>
    </row>
    <row r="12" spans="1:4" ht="13.7">
      <c r="A12" s="51" t="s">
        <v>164</v>
      </c>
      <c r="B12" s="52"/>
      <c r="C12" s="53"/>
      <c r="D12" s="53"/>
    </row>
    <row r="13" spans="1:4" ht="13.7">
      <c r="A13" s="54" t="s">
        <v>165</v>
      </c>
      <c r="B13" s="56" t="s">
        <v>157</v>
      </c>
      <c r="C13" s="55"/>
      <c r="D13" s="55" t="s">
        <v>166</v>
      </c>
    </row>
    <row r="14" spans="1:4" ht="27.2">
      <c r="A14" s="54" t="s">
        <v>167</v>
      </c>
      <c r="B14" s="56" t="s">
        <v>157</v>
      </c>
      <c r="C14" s="55"/>
      <c r="D14" s="55" t="s">
        <v>168</v>
      </c>
    </row>
    <row r="15" spans="1:4" ht="13.7">
      <c r="A15" s="54" t="s">
        <v>169</v>
      </c>
      <c r="B15" s="56" t="s">
        <v>157</v>
      </c>
      <c r="C15" s="55"/>
      <c r="D15" s="55" t="s">
        <v>170</v>
      </c>
    </row>
    <row r="16" spans="1:4" ht="27.2">
      <c r="A16" s="54" t="s">
        <v>171</v>
      </c>
      <c r="B16" s="56" t="s">
        <v>43</v>
      </c>
      <c r="C16" s="55" t="s">
        <v>170</v>
      </c>
      <c r="D16" s="55" t="s">
        <v>166</v>
      </c>
    </row>
    <row r="17" spans="1:4" ht="27.2">
      <c r="A17" s="54" t="s">
        <v>172</v>
      </c>
      <c r="B17" s="56" t="s">
        <v>43</v>
      </c>
      <c r="C17" s="55" t="s">
        <v>170</v>
      </c>
      <c r="D17" s="55" t="s">
        <v>173</v>
      </c>
    </row>
    <row r="18" spans="1:4" ht="13.7">
      <c r="A18" s="51" t="s">
        <v>174</v>
      </c>
      <c r="B18" s="58"/>
      <c r="C18" s="55"/>
      <c r="D18" s="55"/>
    </row>
    <row r="19" spans="1:4" ht="27.2">
      <c r="A19" s="54" t="s">
        <v>175</v>
      </c>
      <c r="B19" s="58" t="s">
        <v>176</v>
      </c>
      <c r="C19" s="55" t="s">
        <v>177</v>
      </c>
      <c r="D19" s="55" t="s">
        <v>166</v>
      </c>
    </row>
    <row r="20" spans="1:4" ht="13.7">
      <c r="A20" s="59" t="s">
        <v>178</v>
      </c>
      <c r="B20" s="58"/>
      <c r="C20" s="55"/>
      <c r="D20" s="55"/>
    </row>
    <row r="21" spans="1:4" ht="27.2">
      <c r="A21" s="54" t="s">
        <v>179</v>
      </c>
      <c r="B21" s="58" t="s">
        <v>157</v>
      </c>
      <c r="C21" s="55"/>
      <c r="D21" s="55" t="s">
        <v>180</v>
      </c>
    </row>
    <row r="22" spans="1:4" ht="13.7">
      <c r="A22" s="54" t="s">
        <v>181</v>
      </c>
      <c r="B22" s="58" t="s">
        <v>157</v>
      </c>
      <c r="C22" s="55"/>
      <c r="D22" s="55" t="s">
        <v>182</v>
      </c>
    </row>
    <row r="23" spans="1:4" ht="13.7">
      <c r="A23" s="54" t="s">
        <v>183</v>
      </c>
      <c r="B23" s="58" t="s">
        <v>157</v>
      </c>
      <c r="C23" s="55"/>
      <c r="D23" s="55" t="s">
        <v>184</v>
      </c>
    </row>
    <row r="24" spans="1:4" ht="27.2">
      <c r="A24" s="54" t="s">
        <v>185</v>
      </c>
      <c r="B24" s="58" t="s">
        <v>176</v>
      </c>
      <c r="C24" s="55" t="s">
        <v>182</v>
      </c>
      <c r="D24" s="55" t="s">
        <v>173</v>
      </c>
    </row>
    <row r="25" spans="1:4" ht="27.2">
      <c r="A25" s="54" t="s">
        <v>186</v>
      </c>
      <c r="B25" s="58" t="s">
        <v>176</v>
      </c>
      <c r="C25" s="55" t="s">
        <v>184</v>
      </c>
      <c r="D25" s="55" t="s">
        <v>173</v>
      </c>
    </row>
    <row r="26" spans="1:4" ht="15">
      <c r="A26" s="59" t="s">
        <v>187</v>
      </c>
      <c r="B26" s="58"/>
      <c r="C26" s="55"/>
      <c r="D26" s="55"/>
    </row>
    <row r="27" spans="1:4" ht="15">
      <c r="A27" s="54" t="s">
        <v>188</v>
      </c>
      <c r="B27" s="56" t="s">
        <v>157</v>
      </c>
      <c r="C27" s="55"/>
      <c r="D27" s="55" t="s">
        <v>119</v>
      </c>
    </row>
    <row r="28" spans="1:4" ht="15">
      <c r="A28" s="54" t="s">
        <v>189</v>
      </c>
      <c r="B28" s="58" t="s">
        <v>43</v>
      </c>
      <c r="C28" s="55" t="s">
        <v>119</v>
      </c>
      <c r="D28" s="57" t="s">
        <v>160</v>
      </c>
    </row>
  </sheetData>
  <printOptions/>
  <pageMargins left="0.7086614173228347" right="0.7086614173228347" top="0.7480314960629921" bottom="0.7480314960629921" header="0.31496062992125984" footer="0.31496062992125984"/>
  <pageSetup horizontalDpi="600" verticalDpi="600" orientation="landscape" paperSize="9" scale="93" r:id="rId1"/>
  <headerFooter>
    <oddHeader>&amp;C&amp;A</oddHeader>
    <oddFooter>&amp;CPage &amp;P of &amp;N</oddFooter>
  </headerFooter>
  <rowBreaks count="1" manualBreakCount="1">
    <brk id="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33"/>
  <sheetViews>
    <sheetView workbookViewId="0" topLeftCell="A1">
      <selection activeCell="D1" sqref="D1"/>
    </sheetView>
  </sheetViews>
  <sheetFormatPr defaultColWidth="10.421875" defaultRowHeight="15"/>
  <cols>
    <col min="1" max="1" width="13.28125" style="1" customWidth="1"/>
    <col min="2" max="2" width="14.140625" style="1" customWidth="1"/>
    <col min="3" max="22" width="8.7109375" style="1" customWidth="1"/>
    <col min="23" max="16384" width="10.421875" style="1" customWidth="1"/>
  </cols>
  <sheetData>
    <row r="1" ht="13.7">
      <c r="A1" s="4" t="s">
        <v>207</v>
      </c>
    </row>
    <row r="3" spans="1:6" ht="15" customHeight="1">
      <c r="A3" s="6" t="s">
        <v>64</v>
      </c>
      <c r="F3" s="5"/>
    </row>
    <row r="4" spans="1:6" ht="15" customHeight="1">
      <c r="A4" s="6" t="s">
        <v>65</v>
      </c>
      <c r="F4" s="5"/>
    </row>
    <row r="6" spans="1:22" ht="13.7">
      <c r="A6" s="21" t="s">
        <v>87</v>
      </c>
      <c r="B6" s="22"/>
      <c r="C6" s="22"/>
      <c r="D6" s="22"/>
      <c r="E6" s="22"/>
      <c r="F6" s="22"/>
      <c r="G6" s="22"/>
      <c r="H6" s="22"/>
      <c r="I6" s="22"/>
      <c r="J6" s="22"/>
      <c r="K6" s="22"/>
      <c r="L6" s="22"/>
      <c r="M6" s="22"/>
      <c r="N6" s="22"/>
      <c r="O6" s="22"/>
      <c r="P6" s="22"/>
      <c r="Q6" s="22"/>
      <c r="R6" s="22"/>
      <c r="S6" s="22"/>
      <c r="T6" s="22"/>
      <c r="U6" s="22"/>
      <c r="V6" s="23"/>
    </row>
    <row r="7" spans="1:22" ht="13.7">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30</v>
      </c>
      <c r="U7" s="2" t="s">
        <v>31</v>
      </c>
      <c r="V7" s="2" t="s">
        <v>32</v>
      </c>
    </row>
    <row r="8" spans="1:22" ht="15">
      <c r="A8" s="84" t="s">
        <v>15</v>
      </c>
      <c r="B8" s="2" t="s">
        <v>33</v>
      </c>
      <c r="C8" s="60" t="s">
        <v>223</v>
      </c>
      <c r="D8" s="60" t="s">
        <v>223</v>
      </c>
      <c r="E8" s="60" t="s">
        <v>223</v>
      </c>
      <c r="F8" s="60" t="s">
        <v>223</v>
      </c>
      <c r="G8" s="60" t="s">
        <v>223</v>
      </c>
      <c r="H8" s="60" t="s">
        <v>223</v>
      </c>
      <c r="I8" s="60" t="s">
        <v>223</v>
      </c>
      <c r="J8" s="60" t="s">
        <v>223</v>
      </c>
      <c r="K8" s="60" t="s">
        <v>223</v>
      </c>
      <c r="L8" s="60" t="s">
        <v>223</v>
      </c>
      <c r="M8" s="60" t="s">
        <v>223</v>
      </c>
      <c r="N8" s="60" t="s">
        <v>223</v>
      </c>
      <c r="O8" s="60" t="s">
        <v>223</v>
      </c>
      <c r="P8" s="60" t="s">
        <v>223</v>
      </c>
      <c r="Q8" s="60" t="s">
        <v>223</v>
      </c>
      <c r="R8" s="60" t="s">
        <v>223</v>
      </c>
      <c r="S8" s="60" t="s">
        <v>223</v>
      </c>
      <c r="T8" s="60" t="s">
        <v>223</v>
      </c>
      <c r="U8" s="60" t="s">
        <v>223</v>
      </c>
      <c r="V8" s="60" t="s">
        <v>223</v>
      </c>
    </row>
    <row r="9" spans="1:22" ht="15">
      <c r="A9" s="80"/>
      <c r="B9" s="2" t="s">
        <v>34</v>
      </c>
      <c r="C9" s="60" t="s">
        <v>223</v>
      </c>
      <c r="D9" s="60" t="s">
        <v>223</v>
      </c>
      <c r="E9" s="60" t="s">
        <v>223</v>
      </c>
      <c r="F9" s="60" t="s">
        <v>223</v>
      </c>
      <c r="G9" s="60" t="s">
        <v>223</v>
      </c>
      <c r="H9" s="60" t="s">
        <v>223</v>
      </c>
      <c r="I9" s="60" t="s">
        <v>223</v>
      </c>
      <c r="J9" s="60" t="s">
        <v>223</v>
      </c>
      <c r="K9" s="60" t="s">
        <v>223</v>
      </c>
      <c r="L9" s="60" t="s">
        <v>223</v>
      </c>
      <c r="M9" s="60" t="s">
        <v>223</v>
      </c>
      <c r="N9" s="60" t="s">
        <v>223</v>
      </c>
      <c r="O9" s="60" t="s">
        <v>223</v>
      </c>
      <c r="P9" s="60" t="s">
        <v>223</v>
      </c>
      <c r="Q9" s="60" t="s">
        <v>223</v>
      </c>
      <c r="R9" s="60" t="s">
        <v>223</v>
      </c>
      <c r="S9" s="60" t="s">
        <v>223</v>
      </c>
      <c r="T9" s="60" t="s">
        <v>223</v>
      </c>
      <c r="U9" s="60" t="s">
        <v>223</v>
      </c>
      <c r="V9" s="60" t="s">
        <v>223</v>
      </c>
    </row>
    <row r="10" spans="1:22" ht="15">
      <c r="A10" s="80"/>
      <c r="B10" s="2" t="s">
        <v>35</v>
      </c>
      <c r="C10" s="60" t="s">
        <v>223</v>
      </c>
      <c r="D10" s="60" t="s">
        <v>223</v>
      </c>
      <c r="E10" s="60" t="s">
        <v>223</v>
      </c>
      <c r="F10" s="60" t="s">
        <v>223</v>
      </c>
      <c r="G10" s="60" t="s">
        <v>223</v>
      </c>
      <c r="H10" s="60" t="s">
        <v>223</v>
      </c>
      <c r="I10" s="60" t="s">
        <v>223</v>
      </c>
      <c r="J10" s="60" t="s">
        <v>223</v>
      </c>
      <c r="K10" s="60" t="s">
        <v>223</v>
      </c>
      <c r="L10" s="60" t="s">
        <v>223</v>
      </c>
      <c r="M10" s="60" t="s">
        <v>223</v>
      </c>
      <c r="N10" s="60" t="s">
        <v>223</v>
      </c>
      <c r="O10" s="60" t="s">
        <v>223</v>
      </c>
      <c r="P10" s="60" t="s">
        <v>223</v>
      </c>
      <c r="Q10" s="60" t="s">
        <v>223</v>
      </c>
      <c r="R10" s="60" t="s">
        <v>223</v>
      </c>
      <c r="S10" s="60" t="s">
        <v>223</v>
      </c>
      <c r="T10" s="60" t="s">
        <v>223</v>
      </c>
      <c r="U10" s="60" t="s">
        <v>223</v>
      </c>
      <c r="V10" s="60" t="s">
        <v>223</v>
      </c>
    </row>
    <row r="11" spans="1:22" ht="15">
      <c r="A11" s="80"/>
      <c r="B11" s="2" t="s">
        <v>16</v>
      </c>
      <c r="C11" s="60"/>
      <c r="D11" s="60"/>
      <c r="E11" s="60"/>
      <c r="F11" s="60"/>
      <c r="G11" s="60"/>
      <c r="H11" s="60"/>
      <c r="I11" s="60"/>
      <c r="J11" s="60"/>
      <c r="K11" s="60"/>
      <c r="L11" s="60"/>
      <c r="M11" s="60"/>
      <c r="N11" s="60"/>
      <c r="O11" s="60"/>
      <c r="P11" s="60"/>
      <c r="Q11" s="60"/>
      <c r="R11" s="60"/>
      <c r="S11" s="60"/>
      <c r="T11" s="60"/>
      <c r="U11" s="60"/>
      <c r="V11" s="60"/>
    </row>
    <row r="12" spans="1:22" ht="15">
      <c r="A12" s="80"/>
      <c r="B12" s="2" t="s">
        <v>17</v>
      </c>
      <c r="C12" s="60"/>
      <c r="D12" s="60"/>
      <c r="E12" s="60"/>
      <c r="F12" s="60"/>
      <c r="G12" s="60"/>
      <c r="H12" s="60"/>
      <c r="I12" s="60"/>
      <c r="J12" s="60"/>
      <c r="K12" s="60"/>
      <c r="L12" s="60"/>
      <c r="M12" s="60"/>
      <c r="N12" s="60"/>
      <c r="O12" s="60"/>
      <c r="P12" s="60"/>
      <c r="Q12" s="60"/>
      <c r="R12" s="60"/>
      <c r="S12" s="60"/>
      <c r="T12" s="60"/>
      <c r="U12" s="60"/>
      <c r="V12" s="60"/>
    </row>
    <row r="13" spans="1:22" ht="15">
      <c r="A13" s="81"/>
      <c r="B13" s="2" t="s">
        <v>18</v>
      </c>
      <c r="C13" s="60"/>
      <c r="D13" s="60"/>
      <c r="E13" s="60"/>
      <c r="F13" s="60"/>
      <c r="G13" s="60"/>
      <c r="H13" s="60"/>
      <c r="I13" s="60"/>
      <c r="J13" s="60"/>
      <c r="K13" s="60"/>
      <c r="L13" s="60"/>
      <c r="M13" s="60"/>
      <c r="N13" s="60"/>
      <c r="O13" s="60"/>
      <c r="P13" s="60"/>
      <c r="Q13" s="60"/>
      <c r="R13" s="60"/>
      <c r="S13" s="60"/>
      <c r="T13" s="60"/>
      <c r="U13" s="60"/>
      <c r="V13" s="60"/>
    </row>
    <row r="16" spans="1:22" ht="13.7">
      <c r="A16" s="21" t="s">
        <v>112</v>
      </c>
      <c r="B16" s="22"/>
      <c r="C16" s="22"/>
      <c r="D16" s="22"/>
      <c r="E16" s="22"/>
      <c r="F16" s="22"/>
      <c r="G16" s="22"/>
      <c r="H16" s="22"/>
      <c r="I16" s="22"/>
      <c r="J16" s="22"/>
      <c r="K16" s="22"/>
      <c r="L16" s="22"/>
      <c r="M16" s="22"/>
      <c r="N16" s="22"/>
      <c r="O16" s="22"/>
      <c r="P16" s="22"/>
      <c r="Q16" s="22"/>
      <c r="R16" s="22"/>
      <c r="S16" s="22"/>
      <c r="T16" s="22"/>
      <c r="U16" s="22"/>
      <c r="V16" s="23"/>
    </row>
    <row r="17" spans="1:22" ht="13.7">
      <c r="A17" s="2"/>
      <c r="B17" s="2"/>
      <c r="C17" s="2" t="s">
        <v>9</v>
      </c>
      <c r="D17" s="2" t="s">
        <v>10</v>
      </c>
      <c r="E17" s="2" t="s">
        <v>11</v>
      </c>
      <c r="F17" s="2" t="s">
        <v>12</v>
      </c>
      <c r="G17" s="2" t="s">
        <v>13</v>
      </c>
      <c r="H17" s="2" t="s">
        <v>14</v>
      </c>
      <c r="I17" s="2" t="s">
        <v>19</v>
      </c>
      <c r="J17" s="2" t="s">
        <v>20</v>
      </c>
      <c r="K17" s="2" t="s">
        <v>21</v>
      </c>
      <c r="L17" s="2" t="s">
        <v>22</v>
      </c>
      <c r="M17" s="2" t="s">
        <v>23</v>
      </c>
      <c r="N17" s="2" t="s">
        <v>24</v>
      </c>
      <c r="O17" s="2" t="s">
        <v>25</v>
      </c>
      <c r="P17" s="2" t="s">
        <v>26</v>
      </c>
      <c r="Q17" s="2" t="s">
        <v>27</v>
      </c>
      <c r="R17" s="2" t="s">
        <v>28</v>
      </c>
      <c r="S17" s="2" t="s">
        <v>29</v>
      </c>
      <c r="T17" s="2" t="s">
        <v>30</v>
      </c>
      <c r="U17" s="2" t="s">
        <v>31</v>
      </c>
      <c r="V17" s="2" t="s">
        <v>32</v>
      </c>
    </row>
    <row r="18" spans="1:22" ht="15">
      <c r="A18" s="79" t="s">
        <v>134</v>
      </c>
      <c r="B18" s="2" t="s">
        <v>33</v>
      </c>
      <c r="C18" s="64">
        <v>1266</v>
      </c>
      <c r="D18" s="64">
        <v>33912</v>
      </c>
      <c r="E18" s="64">
        <v>7426</v>
      </c>
      <c r="F18" s="64">
        <v>5893</v>
      </c>
      <c r="G18" s="64">
        <v>12595</v>
      </c>
      <c r="H18" s="64">
        <v>10615</v>
      </c>
      <c r="I18" s="64">
        <v>11765</v>
      </c>
      <c r="J18" s="64">
        <v>1145</v>
      </c>
      <c r="K18" s="64">
        <v>7418</v>
      </c>
      <c r="L18" s="64">
        <v>9001</v>
      </c>
      <c r="M18" s="64">
        <v>35109</v>
      </c>
      <c r="N18" s="64">
        <v>13075</v>
      </c>
      <c r="O18" s="64">
        <v>69035</v>
      </c>
      <c r="P18" s="64">
        <v>48354</v>
      </c>
      <c r="Q18" s="64">
        <v>34065</v>
      </c>
      <c r="R18" s="64">
        <v>204617</v>
      </c>
      <c r="S18" s="64">
        <v>18791</v>
      </c>
      <c r="T18" s="64">
        <v>2933</v>
      </c>
      <c r="U18" s="64">
        <v>3634</v>
      </c>
      <c r="V18" s="64">
        <v>94274</v>
      </c>
    </row>
    <row r="19" spans="1:22" ht="15">
      <c r="A19" s="80"/>
      <c r="B19" s="2" t="s">
        <v>34</v>
      </c>
      <c r="C19" s="64">
        <v>1174</v>
      </c>
      <c r="D19" s="64">
        <v>30409</v>
      </c>
      <c r="E19" s="64">
        <v>4773</v>
      </c>
      <c r="F19" s="64">
        <v>6905</v>
      </c>
      <c r="G19" s="64">
        <v>14940</v>
      </c>
      <c r="H19" s="64">
        <v>5794</v>
      </c>
      <c r="I19" s="64">
        <v>6780</v>
      </c>
      <c r="J19" s="64">
        <v>703</v>
      </c>
      <c r="K19" s="64">
        <v>5265</v>
      </c>
      <c r="L19" s="64">
        <v>9016</v>
      </c>
      <c r="M19" s="64">
        <v>18303</v>
      </c>
      <c r="N19" s="64">
        <v>4222</v>
      </c>
      <c r="O19" s="64">
        <v>42170</v>
      </c>
      <c r="P19" s="64">
        <v>24854</v>
      </c>
      <c r="Q19" s="64">
        <v>27381</v>
      </c>
      <c r="R19" s="64">
        <v>61805</v>
      </c>
      <c r="S19" s="64">
        <v>15693</v>
      </c>
      <c r="T19" s="64">
        <v>5201</v>
      </c>
      <c r="U19" s="64">
        <v>1327</v>
      </c>
      <c r="V19" s="64">
        <v>102256</v>
      </c>
    </row>
    <row r="20" spans="1:22" ht="15">
      <c r="A20" s="80"/>
      <c r="B20" s="2" t="s">
        <v>35</v>
      </c>
      <c r="C20" s="64">
        <v>3990</v>
      </c>
      <c r="D20" s="64">
        <v>37479</v>
      </c>
      <c r="E20" s="64">
        <v>2765</v>
      </c>
      <c r="F20" s="64">
        <v>1537</v>
      </c>
      <c r="G20" s="64">
        <v>22730</v>
      </c>
      <c r="H20" s="64">
        <v>6577</v>
      </c>
      <c r="I20" s="64">
        <v>4750</v>
      </c>
      <c r="J20" s="64" t="s">
        <v>210</v>
      </c>
      <c r="K20" s="64">
        <v>262</v>
      </c>
      <c r="L20" s="64">
        <v>12345</v>
      </c>
      <c r="M20" s="64">
        <v>13785</v>
      </c>
      <c r="N20" s="64">
        <v>19655</v>
      </c>
      <c r="O20" s="64">
        <v>10998</v>
      </c>
      <c r="P20" s="64">
        <v>109597</v>
      </c>
      <c r="Q20" s="64">
        <v>87907</v>
      </c>
      <c r="R20" s="64">
        <v>30329</v>
      </c>
      <c r="S20" s="64">
        <v>50435</v>
      </c>
      <c r="T20" s="64">
        <v>17712</v>
      </c>
      <c r="U20" s="64">
        <v>3228</v>
      </c>
      <c r="V20" s="64">
        <v>87576</v>
      </c>
    </row>
    <row r="21" spans="1:22" ht="15">
      <c r="A21" s="80"/>
      <c r="B21" s="2" t="s">
        <v>16</v>
      </c>
      <c r="C21" s="60"/>
      <c r="D21" s="60"/>
      <c r="E21" s="60"/>
      <c r="F21" s="60"/>
      <c r="G21" s="60"/>
      <c r="H21" s="60"/>
      <c r="I21" s="60"/>
      <c r="J21" s="60"/>
      <c r="K21" s="60"/>
      <c r="L21" s="60"/>
      <c r="M21" s="60"/>
      <c r="N21" s="60"/>
      <c r="O21" s="60"/>
      <c r="P21" s="60"/>
      <c r="Q21" s="60"/>
      <c r="R21" s="60"/>
      <c r="S21" s="60"/>
      <c r="T21" s="60"/>
      <c r="U21" s="60"/>
      <c r="V21" s="60"/>
    </row>
    <row r="22" spans="1:22" ht="15">
      <c r="A22" s="80"/>
      <c r="B22" s="2" t="s">
        <v>17</v>
      </c>
      <c r="C22" s="60"/>
      <c r="D22" s="60"/>
      <c r="E22" s="60"/>
      <c r="F22" s="60"/>
      <c r="G22" s="60"/>
      <c r="H22" s="60"/>
      <c r="I22" s="60"/>
      <c r="J22" s="60"/>
      <c r="K22" s="60"/>
      <c r="L22" s="60"/>
      <c r="M22" s="60"/>
      <c r="N22" s="60"/>
      <c r="O22" s="60"/>
      <c r="P22" s="60"/>
      <c r="Q22" s="60"/>
      <c r="R22" s="60"/>
      <c r="S22" s="60"/>
      <c r="T22" s="60"/>
      <c r="U22" s="60"/>
      <c r="V22" s="60"/>
    </row>
    <row r="23" spans="1:22" ht="15">
      <c r="A23" s="81"/>
      <c r="B23" s="2" t="s">
        <v>18</v>
      </c>
      <c r="C23" s="60"/>
      <c r="D23" s="60"/>
      <c r="E23" s="60"/>
      <c r="F23" s="60"/>
      <c r="G23" s="60"/>
      <c r="H23" s="60"/>
      <c r="I23" s="60"/>
      <c r="J23" s="60"/>
      <c r="K23" s="60"/>
      <c r="L23" s="60"/>
      <c r="M23" s="60"/>
      <c r="N23" s="60"/>
      <c r="O23" s="60"/>
      <c r="P23" s="60"/>
      <c r="Q23" s="60"/>
      <c r="R23" s="60"/>
      <c r="S23" s="60"/>
      <c r="T23" s="60"/>
      <c r="U23" s="60"/>
      <c r="V23" s="60"/>
    </row>
    <row r="26" spans="1:22" ht="13.7">
      <c r="A26" s="21" t="s">
        <v>113</v>
      </c>
      <c r="B26" s="22"/>
      <c r="C26" s="22"/>
      <c r="D26" s="22"/>
      <c r="E26" s="22"/>
      <c r="F26" s="22"/>
      <c r="G26" s="22"/>
      <c r="H26" s="22"/>
      <c r="I26" s="22"/>
      <c r="J26" s="22"/>
      <c r="K26" s="22"/>
      <c r="L26" s="22"/>
      <c r="M26" s="22"/>
      <c r="N26" s="22"/>
      <c r="O26" s="22"/>
      <c r="P26" s="22"/>
      <c r="Q26" s="22"/>
      <c r="R26" s="22"/>
      <c r="S26" s="22"/>
      <c r="T26" s="22"/>
      <c r="U26" s="22"/>
      <c r="V26" s="23"/>
    </row>
    <row r="27" spans="1:22" ht="13.7">
      <c r="A27" s="2"/>
      <c r="B27" s="2"/>
      <c r="C27" s="2" t="s">
        <v>9</v>
      </c>
      <c r="D27" s="2" t="s">
        <v>10</v>
      </c>
      <c r="E27" s="2" t="s">
        <v>11</v>
      </c>
      <c r="F27" s="2" t="s">
        <v>12</v>
      </c>
      <c r="G27" s="2" t="s">
        <v>13</v>
      </c>
      <c r="H27" s="2" t="s">
        <v>14</v>
      </c>
      <c r="I27" s="2" t="s">
        <v>19</v>
      </c>
      <c r="J27" s="2" t="s">
        <v>20</v>
      </c>
      <c r="K27" s="2" t="s">
        <v>21</v>
      </c>
      <c r="L27" s="2" t="s">
        <v>22</v>
      </c>
      <c r="M27" s="2" t="s">
        <v>23</v>
      </c>
      <c r="N27" s="2" t="s">
        <v>24</v>
      </c>
      <c r="O27" s="2" t="s">
        <v>25</v>
      </c>
      <c r="P27" s="2" t="s">
        <v>26</v>
      </c>
      <c r="Q27" s="2" t="s">
        <v>27</v>
      </c>
      <c r="R27" s="2" t="s">
        <v>28</v>
      </c>
      <c r="S27" s="2" t="s">
        <v>29</v>
      </c>
      <c r="T27" s="2" t="s">
        <v>30</v>
      </c>
      <c r="U27" s="2" t="s">
        <v>31</v>
      </c>
      <c r="V27" s="2" t="s">
        <v>32</v>
      </c>
    </row>
    <row r="28" spans="1:22" ht="15">
      <c r="A28" s="79" t="s">
        <v>114</v>
      </c>
      <c r="B28" s="2" t="s">
        <v>33</v>
      </c>
      <c r="C28" s="60"/>
      <c r="D28" s="60"/>
      <c r="E28" s="60"/>
      <c r="F28" s="60"/>
      <c r="G28" s="60"/>
      <c r="H28" s="60"/>
      <c r="I28" s="60"/>
      <c r="J28" s="60"/>
      <c r="K28" s="60"/>
      <c r="L28" s="60"/>
      <c r="M28" s="60"/>
      <c r="N28" s="60"/>
      <c r="O28" s="60"/>
      <c r="P28" s="60"/>
      <c r="Q28" s="60"/>
      <c r="R28" s="60"/>
      <c r="S28" s="60"/>
      <c r="T28" s="60"/>
      <c r="U28" s="60"/>
      <c r="V28" s="60"/>
    </row>
    <row r="29" spans="1:22" ht="15">
      <c r="A29" s="82"/>
      <c r="B29" s="2" t="s">
        <v>34</v>
      </c>
      <c r="C29" s="60"/>
      <c r="D29" s="60"/>
      <c r="E29" s="60"/>
      <c r="F29" s="60"/>
      <c r="G29" s="60"/>
      <c r="H29" s="60"/>
      <c r="I29" s="60"/>
      <c r="J29" s="60"/>
      <c r="K29" s="60"/>
      <c r="L29" s="60"/>
      <c r="M29" s="60"/>
      <c r="N29" s="60"/>
      <c r="O29" s="60"/>
      <c r="P29" s="60"/>
      <c r="Q29" s="60"/>
      <c r="R29" s="60"/>
      <c r="S29" s="60"/>
      <c r="T29" s="60"/>
      <c r="U29" s="60"/>
      <c r="V29" s="60"/>
    </row>
    <row r="30" spans="1:22" ht="15">
      <c r="A30" s="82"/>
      <c r="B30" s="2" t="s">
        <v>35</v>
      </c>
      <c r="C30" s="60"/>
      <c r="D30" s="60"/>
      <c r="E30" s="60"/>
      <c r="F30" s="60"/>
      <c r="G30" s="60"/>
      <c r="H30" s="60"/>
      <c r="I30" s="60"/>
      <c r="J30" s="60"/>
      <c r="K30" s="60"/>
      <c r="L30" s="60"/>
      <c r="M30" s="60"/>
      <c r="N30" s="60"/>
      <c r="O30" s="60"/>
      <c r="P30" s="60"/>
      <c r="Q30" s="60"/>
      <c r="R30" s="60"/>
      <c r="S30" s="60"/>
      <c r="T30" s="60"/>
      <c r="U30" s="60"/>
      <c r="V30" s="60"/>
    </row>
    <row r="31" spans="1:22" ht="15">
      <c r="A31" s="82"/>
      <c r="B31" s="2" t="s">
        <v>16</v>
      </c>
      <c r="C31" s="60"/>
      <c r="D31" s="60"/>
      <c r="E31" s="60"/>
      <c r="F31" s="60"/>
      <c r="G31" s="60"/>
      <c r="H31" s="60"/>
      <c r="I31" s="60"/>
      <c r="J31" s="60"/>
      <c r="K31" s="60"/>
      <c r="L31" s="60"/>
      <c r="M31" s="60"/>
      <c r="N31" s="60"/>
      <c r="O31" s="60"/>
      <c r="P31" s="60"/>
      <c r="Q31" s="60"/>
      <c r="R31" s="60"/>
      <c r="S31" s="60"/>
      <c r="T31" s="60"/>
      <c r="U31" s="60"/>
      <c r="V31" s="60"/>
    </row>
    <row r="32" spans="1:22" ht="15">
      <c r="A32" s="82"/>
      <c r="B32" s="2" t="s">
        <v>17</v>
      </c>
      <c r="C32" s="60"/>
      <c r="D32" s="60"/>
      <c r="E32" s="60"/>
      <c r="F32" s="60"/>
      <c r="G32" s="60"/>
      <c r="H32" s="60"/>
      <c r="I32" s="60"/>
      <c r="J32" s="60"/>
      <c r="K32" s="60"/>
      <c r="L32" s="60"/>
      <c r="M32" s="60"/>
      <c r="N32" s="60"/>
      <c r="O32" s="60"/>
      <c r="P32" s="60"/>
      <c r="Q32" s="60"/>
      <c r="R32" s="60"/>
      <c r="S32" s="60"/>
      <c r="T32" s="60"/>
      <c r="U32" s="60"/>
      <c r="V32" s="60"/>
    </row>
    <row r="33" spans="1:22" ht="15">
      <c r="A33" s="83"/>
      <c r="B33" s="2" t="s">
        <v>18</v>
      </c>
      <c r="C33" s="60"/>
      <c r="D33" s="60"/>
      <c r="E33" s="60"/>
      <c r="F33" s="60"/>
      <c r="G33" s="60"/>
      <c r="H33" s="60"/>
      <c r="I33" s="60"/>
      <c r="J33" s="60"/>
      <c r="K33" s="60"/>
      <c r="L33" s="60"/>
      <c r="M33" s="60"/>
      <c r="N33" s="60"/>
      <c r="O33" s="60"/>
      <c r="P33" s="60"/>
      <c r="Q33" s="60"/>
      <c r="R33" s="60"/>
      <c r="S33" s="60"/>
      <c r="T33" s="60"/>
      <c r="U33" s="60"/>
      <c r="V33" s="60"/>
    </row>
  </sheetData>
  <mergeCells count="3">
    <mergeCell ref="A18:A23"/>
    <mergeCell ref="A28:A33"/>
    <mergeCell ref="A8:A1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colBreaks count="1" manualBreakCount="1">
    <brk id="12"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topLeftCell="A1">
      <selection activeCell="B1" sqref="B1"/>
    </sheetView>
  </sheetViews>
  <sheetFormatPr defaultColWidth="8.8515625" defaultRowHeight="15" customHeight="1"/>
  <cols>
    <col min="1" max="1" width="75.421875" style="6" customWidth="1"/>
    <col min="2" max="2" width="21.421875" style="6" customWidth="1"/>
    <col min="3" max="16384" width="8.8515625" style="6" customWidth="1"/>
  </cols>
  <sheetData>
    <row r="1" ht="15" customHeight="1">
      <c r="A1" s="12" t="s">
        <v>208</v>
      </c>
    </row>
    <row r="3" spans="1:3" ht="15" customHeight="1">
      <c r="A3" s="85" t="s">
        <v>37</v>
      </c>
      <c r="B3" s="86"/>
      <c r="C3" s="31"/>
    </row>
    <row r="4" spans="1:3" ht="15" customHeight="1">
      <c r="A4" s="8" t="s">
        <v>108</v>
      </c>
      <c r="B4" s="100" t="s">
        <v>216</v>
      </c>
      <c r="C4" s="31"/>
    </row>
    <row r="5" spans="1:3" ht="15" customHeight="1">
      <c r="A5" s="8" t="s">
        <v>109</v>
      </c>
      <c r="B5" s="100" t="s">
        <v>215</v>
      </c>
      <c r="C5" s="31"/>
    </row>
    <row r="6" spans="1:3" ht="60" customHeight="1">
      <c r="A6" s="9" t="s">
        <v>41</v>
      </c>
      <c r="B6" s="100"/>
      <c r="C6" s="31"/>
    </row>
    <row r="7" spans="1:3" ht="15" customHeight="1">
      <c r="A7" s="3" t="s">
        <v>110</v>
      </c>
      <c r="B7" s="100" t="s">
        <v>215</v>
      </c>
      <c r="C7" s="31"/>
    </row>
    <row r="8" spans="1:3" ht="60" customHeight="1">
      <c r="A8" s="9" t="s">
        <v>61</v>
      </c>
      <c r="B8" s="100"/>
      <c r="C8" s="31"/>
    </row>
    <row r="9" spans="1:3" ht="15" customHeight="1">
      <c r="A9" s="85" t="s">
        <v>123</v>
      </c>
      <c r="B9" s="86"/>
      <c r="C9" s="33"/>
    </row>
    <row r="10" spans="1:3" ht="15" customHeight="1">
      <c r="A10" s="34" t="s">
        <v>122</v>
      </c>
      <c r="B10" s="100" t="s">
        <v>217</v>
      </c>
      <c r="C10" s="31"/>
    </row>
    <row r="11" spans="1:3" ht="30.2" customHeight="1">
      <c r="A11" s="87" t="s">
        <v>120</v>
      </c>
      <c r="B11" s="86"/>
      <c r="C11" s="31"/>
    </row>
    <row r="12" spans="1:3" ht="15" customHeight="1">
      <c r="A12" s="8" t="s">
        <v>96</v>
      </c>
      <c r="B12" s="65"/>
      <c r="C12" s="36" t="s">
        <v>100</v>
      </c>
    </row>
    <row r="13" spans="1:3" ht="15" customHeight="1">
      <c r="A13" s="8" t="s">
        <v>97</v>
      </c>
      <c r="B13" s="65"/>
      <c r="C13" s="36" t="s">
        <v>101</v>
      </c>
    </row>
    <row r="14" spans="1:3" ht="15" customHeight="1">
      <c r="A14" s="8" t="s">
        <v>98</v>
      </c>
      <c r="B14" s="65"/>
      <c r="C14" s="36" t="s">
        <v>102</v>
      </c>
    </row>
    <row r="15" spans="1:3" ht="30.2" customHeight="1">
      <c r="A15" s="10" t="s">
        <v>99</v>
      </c>
      <c r="B15" s="65">
        <v>1536</v>
      </c>
      <c r="C15" s="36" t="s">
        <v>103</v>
      </c>
    </row>
    <row r="16" spans="1:3" ht="27.2">
      <c r="A16" s="10" t="s">
        <v>105</v>
      </c>
      <c r="B16" s="65"/>
      <c r="C16" s="36" t="s">
        <v>104</v>
      </c>
    </row>
    <row r="17" spans="1:3" ht="13.7">
      <c r="A17" s="10" t="s">
        <v>121</v>
      </c>
      <c r="B17" s="65">
        <f>SUM(B12:B16)</f>
        <v>1536</v>
      </c>
      <c r="C17" s="31"/>
    </row>
    <row r="18" spans="1:3" ht="15" customHeight="1">
      <c r="A18" s="87" t="s">
        <v>111</v>
      </c>
      <c r="B18" s="88"/>
      <c r="C18" s="31"/>
    </row>
    <row r="19" spans="1:3" ht="15" customHeight="1">
      <c r="A19" s="8" t="s">
        <v>38</v>
      </c>
      <c r="B19" s="100" t="s">
        <v>214</v>
      </c>
      <c r="C19" s="31"/>
    </row>
    <row r="20" spans="1:3" ht="15" customHeight="1">
      <c r="A20" s="8" t="s">
        <v>39</v>
      </c>
      <c r="B20" s="100"/>
      <c r="C20" s="31"/>
    </row>
    <row r="21" spans="1:3" ht="15" customHeight="1">
      <c r="A21" s="8" t="s">
        <v>40</v>
      </c>
      <c r="B21" s="100"/>
      <c r="C21" s="31"/>
    </row>
  </sheetData>
  <mergeCells count="4">
    <mergeCell ref="A3:B3"/>
    <mergeCell ref="A11:B11"/>
    <mergeCell ref="A18:B18"/>
    <mergeCell ref="A9:B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0"/>
  <sheetViews>
    <sheetView workbookViewId="0" topLeftCell="A1">
      <selection activeCell="B1" sqref="B1"/>
    </sheetView>
  </sheetViews>
  <sheetFormatPr defaultColWidth="8.8515625" defaultRowHeight="15" customHeight="1"/>
  <cols>
    <col min="1" max="2" width="25.7109375" style="6" customWidth="1"/>
    <col min="3" max="3" width="50.7109375" style="6" customWidth="1"/>
    <col min="4" max="16384" width="8.8515625" style="6" customWidth="1"/>
  </cols>
  <sheetData>
    <row r="1" ht="15" customHeight="1">
      <c r="A1" s="12" t="s">
        <v>209</v>
      </c>
    </row>
    <row r="2" ht="15" customHeight="1">
      <c r="A2" s="20" t="s">
        <v>90</v>
      </c>
    </row>
    <row r="4" spans="1:3" ht="30.2" customHeight="1">
      <c r="A4" s="45" t="s">
        <v>47</v>
      </c>
      <c r="B4" s="45" t="s">
        <v>88</v>
      </c>
      <c r="C4" s="7" t="s">
        <v>48</v>
      </c>
    </row>
    <row r="5" spans="1:3" ht="15" customHeight="1">
      <c r="A5" s="36" t="s">
        <v>228</v>
      </c>
      <c r="B5" s="101">
        <v>2.083333333333333</v>
      </c>
      <c r="C5" s="36" t="s">
        <v>234</v>
      </c>
    </row>
    <row r="6" spans="1:3" ht="15" customHeight="1">
      <c r="A6" s="36" t="s">
        <v>230</v>
      </c>
      <c r="B6" s="101">
        <v>1.0416666666666665</v>
      </c>
      <c r="C6" s="36" t="s">
        <v>234</v>
      </c>
    </row>
    <row r="7" spans="1:3" ht="15" customHeight="1">
      <c r="A7" s="36" t="s">
        <v>229</v>
      </c>
      <c r="B7" s="101">
        <v>0.1953125</v>
      </c>
      <c r="C7" s="36" t="s">
        <v>235</v>
      </c>
    </row>
    <row r="8" spans="1:3" ht="15" customHeight="1">
      <c r="A8" s="36" t="s">
        <v>231</v>
      </c>
      <c r="B8" s="101">
        <v>0.9009009009009009</v>
      </c>
      <c r="C8" s="36" t="s">
        <v>235</v>
      </c>
    </row>
    <row r="9" spans="1:3" ht="15" customHeight="1">
      <c r="A9" s="36" t="s">
        <v>232</v>
      </c>
      <c r="B9" s="101">
        <v>2.727272727272727</v>
      </c>
      <c r="C9" s="36" t="s">
        <v>235</v>
      </c>
    </row>
    <row r="10" spans="1:3" ht="15" customHeight="1">
      <c r="A10" s="36" t="s">
        <v>233</v>
      </c>
      <c r="B10" s="101">
        <v>1.171875</v>
      </c>
      <c r="C10" s="36" t="s">
        <v>235</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AE36"/>
  <sheetViews>
    <sheetView tabSelected="1" workbookViewId="0" topLeftCell="A1">
      <pane xSplit="1" ySplit="9" topLeftCell="B10" activePane="bottomRight" state="frozen"/>
      <selection pane="topRight" activeCell="B1" sqref="B1"/>
      <selection pane="bottomLeft" activeCell="A8" sqref="A8"/>
      <selection pane="bottomRight" activeCell="C1" sqref="C1"/>
    </sheetView>
  </sheetViews>
  <sheetFormatPr defaultColWidth="15.7109375" defaultRowHeight="15" customHeight="1"/>
  <cols>
    <col min="1" max="1" width="17.57421875" style="6" customWidth="1"/>
    <col min="2" max="29" width="15.7109375" style="6" customWidth="1"/>
    <col min="30" max="16384" width="15.7109375" style="6" customWidth="1"/>
  </cols>
  <sheetData>
    <row r="1" spans="1:3" ht="15" customHeight="1">
      <c r="A1" s="12" t="s">
        <v>195</v>
      </c>
      <c r="B1" s="12"/>
      <c r="C1" s="12"/>
    </row>
    <row r="2" spans="1:3" ht="15" customHeight="1">
      <c r="A2" s="20" t="s">
        <v>124</v>
      </c>
      <c r="B2" s="20"/>
      <c r="C2" s="20"/>
    </row>
    <row r="3" ht="15" customHeight="1">
      <c r="A3" s="6" t="s">
        <v>64</v>
      </c>
    </row>
    <row r="4" ht="15" customHeight="1">
      <c r="A4" s="6" t="s">
        <v>65</v>
      </c>
    </row>
    <row r="5" ht="15" customHeight="1">
      <c r="A5" s="20" t="s">
        <v>133</v>
      </c>
    </row>
    <row r="6" ht="15" customHeight="1">
      <c r="A6" s="20" t="s">
        <v>194</v>
      </c>
    </row>
    <row r="8" spans="1:31" s="16" customFormat="1" ht="60" customHeight="1">
      <c r="A8" s="15"/>
      <c r="B8" s="66" t="s">
        <v>116</v>
      </c>
      <c r="C8" s="66"/>
      <c r="D8" s="66" t="s">
        <v>51</v>
      </c>
      <c r="E8" s="66"/>
      <c r="F8" s="66" t="s">
        <v>52</v>
      </c>
      <c r="G8" s="66"/>
      <c r="H8" s="66" t="s">
        <v>53</v>
      </c>
      <c r="I8" s="66"/>
      <c r="J8" s="66" t="s">
        <v>54</v>
      </c>
      <c r="K8" s="66"/>
      <c r="L8" s="66" t="s">
        <v>55</v>
      </c>
      <c r="M8" s="66"/>
      <c r="N8" s="66" t="s">
        <v>56</v>
      </c>
      <c r="O8" s="66"/>
      <c r="P8" s="66" t="s">
        <v>57</v>
      </c>
      <c r="Q8" s="66"/>
      <c r="R8" s="66" t="s">
        <v>58</v>
      </c>
      <c r="S8" s="66"/>
      <c r="T8" s="66" t="s">
        <v>91</v>
      </c>
      <c r="U8" s="66"/>
      <c r="V8" s="66" t="s">
        <v>193</v>
      </c>
      <c r="W8" s="66"/>
      <c r="X8" s="66" t="s">
        <v>118</v>
      </c>
      <c r="Y8" s="66"/>
      <c r="Z8" s="66" t="s">
        <v>192</v>
      </c>
      <c r="AA8" s="66"/>
      <c r="AB8" s="66" t="s">
        <v>59</v>
      </c>
      <c r="AC8" s="66"/>
      <c r="AD8" s="66" t="s">
        <v>60</v>
      </c>
      <c r="AE8" s="66"/>
    </row>
    <row r="9" spans="1:31" s="46" customFormat="1" ht="30.2" customHeight="1">
      <c r="A9" s="9"/>
      <c r="B9" s="9" t="s">
        <v>49</v>
      </c>
      <c r="C9" s="9" t="s">
        <v>50</v>
      </c>
      <c r="D9" s="9" t="s">
        <v>49</v>
      </c>
      <c r="E9" s="9" t="s">
        <v>50</v>
      </c>
      <c r="F9" s="9" t="s">
        <v>49</v>
      </c>
      <c r="G9" s="9" t="s">
        <v>50</v>
      </c>
      <c r="H9" s="9" t="s">
        <v>49</v>
      </c>
      <c r="I9" s="9" t="s">
        <v>50</v>
      </c>
      <c r="J9" s="9" t="s">
        <v>49</v>
      </c>
      <c r="K9" s="9" t="s">
        <v>50</v>
      </c>
      <c r="L9" s="9" t="s">
        <v>49</v>
      </c>
      <c r="M9" s="9" t="s">
        <v>50</v>
      </c>
      <c r="N9" s="9" t="s">
        <v>49</v>
      </c>
      <c r="O9" s="9" t="s">
        <v>50</v>
      </c>
      <c r="P9" s="9" t="s">
        <v>49</v>
      </c>
      <c r="Q9" s="9" t="s">
        <v>50</v>
      </c>
      <c r="R9" s="9" t="s">
        <v>49</v>
      </c>
      <c r="S9" s="9" t="s">
        <v>50</v>
      </c>
      <c r="T9" s="9" t="s">
        <v>49</v>
      </c>
      <c r="U9" s="9" t="s">
        <v>50</v>
      </c>
      <c r="V9" s="9" t="s">
        <v>49</v>
      </c>
      <c r="W9" s="9" t="s">
        <v>50</v>
      </c>
      <c r="X9" s="9" t="s">
        <v>49</v>
      </c>
      <c r="Y9" s="9" t="s">
        <v>50</v>
      </c>
      <c r="Z9" s="9" t="s">
        <v>49</v>
      </c>
      <c r="AA9" s="9" t="s">
        <v>50</v>
      </c>
      <c r="AB9" s="9" t="s">
        <v>49</v>
      </c>
      <c r="AC9" s="9" t="s">
        <v>50</v>
      </c>
      <c r="AD9" s="9" t="s">
        <v>49</v>
      </c>
      <c r="AE9" s="9" t="s">
        <v>50</v>
      </c>
    </row>
    <row r="10" spans="1:31" ht="15" customHeight="1">
      <c r="A10" s="13" t="s">
        <v>115</v>
      </c>
      <c r="B10" s="63">
        <v>35689.66</v>
      </c>
      <c r="C10" s="63"/>
      <c r="D10" s="63">
        <v>1537551.28</v>
      </c>
      <c r="E10" s="89">
        <v>0.045</v>
      </c>
      <c r="F10" s="63">
        <v>6365.11</v>
      </c>
      <c r="G10" s="89">
        <v>0.081</v>
      </c>
      <c r="H10" s="63">
        <v>0.18</v>
      </c>
      <c r="I10" s="89">
        <v>0.081</v>
      </c>
      <c r="J10" s="63">
        <v>4636.7</v>
      </c>
      <c r="K10" s="89">
        <v>0.96</v>
      </c>
      <c r="L10" s="63">
        <v>0.13</v>
      </c>
      <c r="M10" s="89">
        <v>0.096</v>
      </c>
      <c r="N10" s="63">
        <v>623329.92</v>
      </c>
      <c r="O10" s="89">
        <v>0.08</v>
      </c>
      <c r="P10" s="63">
        <v>182102.29</v>
      </c>
      <c r="Q10" s="89">
        <v>0.081</v>
      </c>
      <c r="R10" s="63">
        <v>0.12</v>
      </c>
      <c r="S10" s="89">
        <v>0.084</v>
      </c>
      <c r="T10" s="63">
        <v>0.33</v>
      </c>
      <c r="U10" s="89">
        <v>0.076</v>
      </c>
      <c r="V10" s="63">
        <v>66057309.76</v>
      </c>
      <c r="W10" s="89">
        <v>0.147</v>
      </c>
      <c r="X10" s="63">
        <v>64351549.79</v>
      </c>
      <c r="Y10" s="89">
        <v>0.149</v>
      </c>
      <c r="Z10" s="63">
        <v>80393247.96</v>
      </c>
      <c r="AA10" s="89">
        <v>0.184</v>
      </c>
      <c r="AB10" s="63">
        <v>1998.17</v>
      </c>
      <c r="AC10" s="89">
        <v>0.159</v>
      </c>
      <c r="AD10" s="63">
        <v>0.06</v>
      </c>
      <c r="AE10" s="89">
        <v>0.16</v>
      </c>
    </row>
    <row r="11" spans="1:31" ht="15" customHeight="1">
      <c r="A11" s="2" t="s">
        <v>33</v>
      </c>
      <c r="B11" s="63">
        <v>31245.1</v>
      </c>
      <c r="C11" s="63"/>
      <c r="D11" s="63">
        <v>624923.69</v>
      </c>
      <c r="E11" s="89">
        <v>0.028</v>
      </c>
      <c r="F11" s="63">
        <v>5080.63</v>
      </c>
      <c r="G11" s="89">
        <v>0.0988575504250564</v>
      </c>
      <c r="H11" s="63">
        <v>0.16</v>
      </c>
      <c r="I11" s="89">
        <v>0.098</v>
      </c>
      <c r="J11" s="63">
        <v>3580.21</v>
      </c>
      <c r="K11" s="89">
        <v>0.122</v>
      </c>
      <c r="L11" s="63">
        <v>0.11</v>
      </c>
      <c r="M11" s="89">
        <v>0.12129396373146299</v>
      </c>
      <c r="N11" s="63">
        <v>110231.87</v>
      </c>
      <c r="O11" s="89">
        <v>0.053</v>
      </c>
      <c r="P11" s="63">
        <v>34906.23</v>
      </c>
      <c r="Q11" s="89">
        <v>0.156</v>
      </c>
      <c r="R11" s="63">
        <v>0.06</v>
      </c>
      <c r="S11" s="89">
        <v>0.056</v>
      </c>
      <c r="T11" s="63">
        <v>0.44</v>
      </c>
      <c r="U11" s="89">
        <v>0.124</v>
      </c>
      <c r="V11" s="63">
        <v>16529133.88</v>
      </c>
      <c r="W11" s="89">
        <v>0.18993932320038895</v>
      </c>
      <c r="X11" s="63">
        <v>15623775.64</v>
      </c>
      <c r="Y11" s="89">
        <v>0.19387892190342765</v>
      </c>
      <c r="Z11" s="63">
        <v>11362164.26</v>
      </c>
      <c r="AA11" s="89">
        <v>0.23274550030711116</v>
      </c>
      <c r="AB11" s="63">
        <v>1656.58</v>
      </c>
      <c r="AC11" s="89">
        <v>0.19053016286319596</v>
      </c>
      <c r="AD11" s="63">
        <v>0.05</v>
      </c>
      <c r="AE11" s="89">
        <v>0.19018105899251697</v>
      </c>
    </row>
    <row r="12" spans="1:31" ht="15" customHeight="1">
      <c r="A12" s="2" t="s">
        <v>34</v>
      </c>
      <c r="B12" s="63">
        <v>3882.72</v>
      </c>
      <c r="C12" s="63"/>
      <c r="D12" s="63">
        <v>388971.19</v>
      </c>
      <c r="E12" s="89">
        <v>0.089</v>
      </c>
      <c r="F12" s="63">
        <v>950.17</v>
      </c>
      <c r="G12" s="89">
        <v>0.1286052552676046</v>
      </c>
      <c r="H12" s="63">
        <v>0.24</v>
      </c>
      <c r="I12" s="89">
        <v>0.134</v>
      </c>
      <c r="J12" s="63">
        <v>727.03</v>
      </c>
      <c r="K12" s="89">
        <v>0.148</v>
      </c>
      <c r="L12" s="63">
        <v>0.19</v>
      </c>
      <c r="M12" s="89">
        <v>0.15448753958256875</v>
      </c>
      <c r="N12" s="63">
        <v>107384.45</v>
      </c>
      <c r="O12" s="89">
        <v>0.117</v>
      </c>
      <c r="P12" s="63">
        <v>31721.15</v>
      </c>
      <c r="Q12" s="89">
        <v>0.132</v>
      </c>
      <c r="R12" s="63">
        <v>0.08</v>
      </c>
      <c r="S12" s="89">
        <v>0.082</v>
      </c>
      <c r="T12" s="63">
        <v>0.41</v>
      </c>
      <c r="U12" s="89">
        <v>0.096</v>
      </c>
      <c r="V12" s="63">
        <v>11191829.95</v>
      </c>
      <c r="W12" s="89">
        <v>0.2554967166546852</v>
      </c>
      <c r="X12" s="63">
        <v>11114832.43</v>
      </c>
      <c r="Y12" s="89">
        <v>0.25759585262266077</v>
      </c>
      <c r="Z12" s="63">
        <v>19691823.41</v>
      </c>
      <c r="AA12" s="89">
        <v>0.4681752512064829</v>
      </c>
      <c r="AB12" s="63">
        <v>207.45</v>
      </c>
      <c r="AC12" s="89">
        <v>0.1871217015346291</v>
      </c>
      <c r="AD12" s="63">
        <v>0.05</v>
      </c>
      <c r="AE12" s="89">
        <v>0.19850389787432293</v>
      </c>
    </row>
    <row r="13" spans="1:31" ht="15" customHeight="1">
      <c r="A13" s="2" t="s">
        <v>35</v>
      </c>
      <c r="B13" s="63">
        <v>561.84</v>
      </c>
      <c r="C13" s="63"/>
      <c r="D13" s="63">
        <v>523656.4</v>
      </c>
      <c r="E13" s="89">
        <v>0.121</v>
      </c>
      <c r="F13" s="63">
        <v>334.31</v>
      </c>
      <c r="G13" s="89">
        <v>0.08966045260619869</v>
      </c>
      <c r="H13" s="63">
        <v>0.6</v>
      </c>
      <c r="I13" s="89">
        <v>0.129</v>
      </c>
      <c r="J13" s="63">
        <v>329.46</v>
      </c>
      <c r="K13" s="89">
        <v>0.091</v>
      </c>
      <c r="L13" s="63">
        <v>0.59</v>
      </c>
      <c r="M13" s="89">
        <v>0.12958774487500982</v>
      </c>
      <c r="N13" s="63">
        <v>405713.6</v>
      </c>
      <c r="O13" s="89">
        <v>0.112</v>
      </c>
      <c r="P13" s="63">
        <v>115474.91</v>
      </c>
      <c r="Q13" s="89">
        <v>0.117</v>
      </c>
      <c r="R13" s="63">
        <v>0.22</v>
      </c>
      <c r="S13" s="89">
        <v>0.221</v>
      </c>
      <c r="T13" s="63">
        <v>0.29</v>
      </c>
      <c r="U13" s="89">
        <v>0.103</v>
      </c>
      <c r="V13" s="63">
        <v>38336345.93</v>
      </c>
      <c r="W13" s="89">
        <v>0.22897055858285364</v>
      </c>
      <c r="X13" s="63">
        <v>37612941.72</v>
      </c>
      <c r="Y13" s="89">
        <v>0.23072751054903906</v>
      </c>
      <c r="Z13" s="63">
        <v>49339260.29</v>
      </c>
      <c r="AA13" s="89">
        <v>0.22944871818453508</v>
      </c>
      <c r="AB13" s="63">
        <v>134.14</v>
      </c>
      <c r="AC13" s="89">
        <v>0.19886667345322195</v>
      </c>
      <c r="AD13" s="63">
        <v>0.24</v>
      </c>
      <c r="AE13" s="89">
        <v>0.20268311114935045</v>
      </c>
    </row>
    <row r="14" spans="1:31" ht="15" customHeight="1">
      <c r="A14" s="2" t="s">
        <v>16</v>
      </c>
      <c r="B14" s="63"/>
      <c r="C14" s="63"/>
      <c r="D14" s="63"/>
      <c r="E14" s="63"/>
      <c r="F14" s="63"/>
      <c r="G14" s="63"/>
      <c r="H14" s="63"/>
      <c r="I14" s="63"/>
      <c r="J14" s="63"/>
      <c r="K14" s="63"/>
      <c r="L14" s="63"/>
      <c r="M14" s="63"/>
      <c r="N14" s="63"/>
      <c r="O14" s="63"/>
      <c r="P14" s="63"/>
      <c r="Q14" s="89"/>
      <c r="R14" s="63"/>
      <c r="S14" s="89"/>
      <c r="T14" s="63"/>
      <c r="U14" s="89"/>
      <c r="V14" s="63"/>
      <c r="W14" s="63"/>
      <c r="X14" s="63"/>
      <c r="Y14" s="89"/>
      <c r="Z14" s="63"/>
      <c r="AA14" s="89"/>
      <c r="AB14" s="63"/>
      <c r="AC14" s="89"/>
      <c r="AD14" s="63"/>
      <c r="AE14" s="89"/>
    </row>
    <row r="15" spans="1:31" ht="15" customHeight="1">
      <c r="A15" s="2" t="s">
        <v>17</v>
      </c>
      <c r="B15" s="63"/>
      <c r="C15" s="63"/>
      <c r="D15" s="63"/>
      <c r="E15" s="63"/>
      <c r="F15" s="63"/>
      <c r="G15" s="63"/>
      <c r="H15" s="63"/>
      <c r="I15" s="63"/>
      <c r="J15" s="63"/>
      <c r="K15" s="63"/>
      <c r="L15" s="63"/>
      <c r="M15" s="63"/>
      <c r="N15" s="63"/>
      <c r="O15" s="63"/>
      <c r="P15" s="63"/>
      <c r="Q15" s="89"/>
      <c r="R15" s="63"/>
      <c r="S15" s="89"/>
      <c r="T15" s="63"/>
      <c r="U15" s="89"/>
      <c r="V15" s="63"/>
      <c r="W15" s="63"/>
      <c r="X15" s="63"/>
      <c r="Y15" s="89"/>
      <c r="Z15" s="63"/>
      <c r="AA15" s="89"/>
      <c r="AB15" s="63"/>
      <c r="AC15" s="89"/>
      <c r="AD15" s="63"/>
      <c r="AE15" s="89"/>
    </row>
    <row r="16" spans="1:31" ht="15" customHeight="1">
      <c r="A16" s="2" t="s">
        <v>18</v>
      </c>
      <c r="B16" s="63"/>
      <c r="C16" s="63"/>
      <c r="D16" s="63"/>
      <c r="E16" s="63"/>
      <c r="F16" s="63"/>
      <c r="G16" s="63"/>
      <c r="H16" s="63"/>
      <c r="I16" s="63"/>
      <c r="J16" s="63"/>
      <c r="K16" s="63"/>
      <c r="L16" s="63"/>
      <c r="M16" s="63"/>
      <c r="N16" s="63"/>
      <c r="O16" s="63"/>
      <c r="P16" s="63"/>
      <c r="Q16" s="89"/>
      <c r="R16" s="63"/>
      <c r="S16" s="89"/>
      <c r="T16" s="63"/>
      <c r="U16" s="89"/>
      <c r="V16" s="63"/>
      <c r="W16" s="63"/>
      <c r="X16" s="63"/>
      <c r="Y16" s="89"/>
      <c r="Z16" s="63"/>
      <c r="AA16" s="89"/>
      <c r="AB16" s="63"/>
      <c r="AC16" s="89"/>
      <c r="AD16" s="63"/>
      <c r="AE16" s="89"/>
    </row>
    <row r="17" spans="1:31" ht="15" customHeight="1">
      <c r="A17" s="13" t="s">
        <v>9</v>
      </c>
      <c r="B17" s="63">
        <v>77.99</v>
      </c>
      <c r="C17" s="63"/>
      <c r="D17" s="63">
        <v>6430.19</v>
      </c>
      <c r="E17" s="89">
        <v>0.27968565974982473</v>
      </c>
      <c r="F17" s="63">
        <v>14.3</v>
      </c>
      <c r="G17" s="89">
        <v>0.3916016982444969</v>
      </c>
      <c r="H17" s="63">
        <v>0.18</v>
      </c>
      <c r="I17" s="89">
        <v>0.3908224648843131</v>
      </c>
      <c r="J17" s="63">
        <v>9.46</v>
      </c>
      <c r="K17" s="89">
        <v>0.495688133353448</v>
      </c>
      <c r="L17" s="63">
        <v>0.12</v>
      </c>
      <c r="M17" s="89">
        <v>0.49477051375368686</v>
      </c>
      <c r="N17" s="63">
        <v>3292.76</v>
      </c>
      <c r="O17" s="89">
        <v>0.018176601902254196</v>
      </c>
      <c r="P17" s="63">
        <v>2544.6</v>
      </c>
      <c r="Q17" s="89">
        <v>0.027710839839728826</v>
      </c>
      <c r="R17" s="63">
        <v>0.4</v>
      </c>
      <c r="S17" s="89">
        <v>0.6743281924762188</v>
      </c>
      <c r="T17" s="63">
        <v>0.79</v>
      </c>
      <c r="U17" s="89">
        <v>0.0174360118188858</v>
      </c>
      <c r="V17" s="63">
        <v>658572.06</v>
      </c>
      <c r="W17" s="89">
        <v>0.9491756259096236</v>
      </c>
      <c r="X17" s="63">
        <v>473740.82</v>
      </c>
      <c r="Y17" s="89">
        <v>0.9301010033782545</v>
      </c>
      <c r="Z17" s="63">
        <v>599148.08</v>
      </c>
      <c r="AA17" s="89">
        <v>0.9858628848651362</v>
      </c>
      <c r="AB17" s="63">
        <v>6.37</v>
      </c>
      <c r="AC17" s="89">
        <v>0.5917534472041507</v>
      </c>
      <c r="AD17" s="63">
        <v>0.08</v>
      </c>
      <c r="AE17" s="89">
        <v>0.5950708409947459</v>
      </c>
    </row>
    <row r="18" spans="1:31" ht="15" customHeight="1">
      <c r="A18" s="13" t="s">
        <v>10</v>
      </c>
      <c r="B18" s="63">
        <v>1850.01</v>
      </c>
      <c r="C18" s="63"/>
      <c r="D18" s="63">
        <v>101799.92</v>
      </c>
      <c r="E18" s="89">
        <v>0.048424153460681615</v>
      </c>
      <c r="F18" s="63">
        <v>420.51</v>
      </c>
      <c r="G18" s="89">
        <v>0.15853181356521232</v>
      </c>
      <c r="H18" s="63">
        <v>0.23</v>
      </c>
      <c r="I18" s="89">
        <v>0.15864307222770832</v>
      </c>
      <c r="J18" s="63">
        <v>261.03</v>
      </c>
      <c r="K18" s="89">
        <v>0.20056153873917246</v>
      </c>
      <c r="L18" s="63">
        <v>0.14</v>
      </c>
      <c r="M18" s="89">
        <v>0.20084654690827494</v>
      </c>
      <c r="N18" s="63">
        <v>43433.87</v>
      </c>
      <c r="O18" s="89">
        <v>0.08443497712815926</v>
      </c>
      <c r="P18" s="63">
        <v>13335.14</v>
      </c>
      <c r="Q18" s="89">
        <v>0.2558252857172918</v>
      </c>
      <c r="R18" s="63">
        <v>0.13</v>
      </c>
      <c r="S18" s="89">
        <v>0.25602198441089213</v>
      </c>
      <c r="T18" s="63">
        <v>0.36</v>
      </c>
      <c r="U18" s="89">
        <v>0.21108708945430235</v>
      </c>
      <c r="V18" s="63">
        <v>2613408.11</v>
      </c>
      <c r="W18" s="89">
        <v>0.2447974299024872</v>
      </c>
      <c r="X18" s="63">
        <v>2347341.44</v>
      </c>
      <c r="Y18" s="89">
        <v>0.2661758719260742</v>
      </c>
      <c r="Z18" s="63">
        <v>1864243.18</v>
      </c>
      <c r="AA18" s="89">
        <v>0.31266961672190735</v>
      </c>
      <c r="AB18" s="63">
        <v>166.62</v>
      </c>
      <c r="AC18" s="89">
        <v>0.28117105829677136</v>
      </c>
      <c r="AD18" s="63">
        <v>0.09</v>
      </c>
      <c r="AE18" s="89">
        <v>0.2815036746549733</v>
      </c>
    </row>
    <row r="19" spans="1:31" ht="15" customHeight="1">
      <c r="A19" s="13" t="s">
        <v>11</v>
      </c>
      <c r="B19" s="63">
        <v>421.1</v>
      </c>
      <c r="C19" s="63"/>
      <c r="D19" s="63">
        <v>14963.73</v>
      </c>
      <c r="E19" s="89">
        <v>0.06126553626382866</v>
      </c>
      <c r="F19" s="63">
        <v>34.23</v>
      </c>
      <c r="G19" s="89">
        <v>0.40024904491575575</v>
      </c>
      <c r="H19" s="63">
        <v>0.08</v>
      </c>
      <c r="I19" s="89">
        <v>0.4001896610406696</v>
      </c>
      <c r="J19" s="63">
        <v>23.83</v>
      </c>
      <c r="K19" s="89">
        <v>0.4754363460486543</v>
      </c>
      <c r="L19" s="63">
        <v>0.06</v>
      </c>
      <c r="M19" s="89">
        <v>0.47538923531677146</v>
      </c>
      <c r="N19" s="63">
        <v>3371.13</v>
      </c>
      <c r="O19" s="89">
        <v>0.03262915023588248</v>
      </c>
      <c r="P19" s="63">
        <v>1340.98</v>
      </c>
      <c r="Q19" s="89">
        <v>0.15913258984903142</v>
      </c>
      <c r="R19" s="63">
        <v>0.09</v>
      </c>
      <c r="S19" s="89">
        <v>0.17938694587231033</v>
      </c>
      <c r="T19" s="63">
        <v>0.46</v>
      </c>
      <c r="U19" s="89">
        <v>0.15857787600698814</v>
      </c>
      <c r="V19" s="63">
        <v>68770.49</v>
      </c>
      <c r="W19" s="89">
        <v>0.48932434361672766</v>
      </c>
      <c r="X19" s="63">
        <v>68244.71</v>
      </c>
      <c r="Y19" s="89">
        <v>0.4913942998432804</v>
      </c>
      <c r="Z19" s="63">
        <v>157586.38</v>
      </c>
      <c r="AA19" s="89">
        <v>0.04711760992944407</v>
      </c>
      <c r="AB19" s="63">
        <v>10.4</v>
      </c>
      <c r="AC19" s="89">
        <v>0.7799303944060286</v>
      </c>
      <c r="AD19" s="63">
        <v>0.02</v>
      </c>
      <c r="AE19" s="89">
        <v>0.7798958974276768</v>
      </c>
    </row>
    <row r="20" spans="1:31" ht="15" customHeight="1">
      <c r="A20" s="13" t="s">
        <v>12</v>
      </c>
      <c r="B20" s="63">
        <v>292.06</v>
      </c>
      <c r="C20" s="63"/>
      <c r="D20" s="63">
        <v>14334.97</v>
      </c>
      <c r="E20" s="89">
        <v>0.09679297274451545</v>
      </c>
      <c r="F20" s="63">
        <v>60.59</v>
      </c>
      <c r="G20" s="89">
        <v>0.2233681553658283</v>
      </c>
      <c r="H20" s="63">
        <v>0.21</v>
      </c>
      <c r="I20" s="89">
        <v>0.22323295639236124</v>
      </c>
      <c r="J20" s="63">
        <v>55.91</v>
      </c>
      <c r="K20" s="89">
        <v>0.230732752830591</v>
      </c>
      <c r="L20" s="63">
        <v>0.19</v>
      </c>
      <c r="M20" s="89">
        <v>0.23059965765927107</v>
      </c>
      <c r="N20" s="63">
        <v>5640.95</v>
      </c>
      <c r="O20" s="89">
        <v>0.1681744356133052</v>
      </c>
      <c r="P20" s="63">
        <v>3019.7</v>
      </c>
      <c r="Q20" s="89">
        <v>0.3106714214435112</v>
      </c>
      <c r="R20" s="63">
        <v>0.21</v>
      </c>
      <c r="S20" s="89">
        <v>0.33687141244656965</v>
      </c>
      <c r="T20" s="63">
        <v>0.55</v>
      </c>
      <c r="U20" s="89">
        <v>0.2173609165234069</v>
      </c>
      <c r="V20" s="63">
        <v>228888.82</v>
      </c>
      <c r="W20" s="89">
        <v>0.29635894094633886</v>
      </c>
      <c r="X20" s="63">
        <v>237886.32</v>
      </c>
      <c r="Y20" s="89">
        <v>0.2924822180485349</v>
      </c>
      <c r="Z20" s="63">
        <v>452523.83</v>
      </c>
      <c r="AA20" s="89">
        <v>0.4526593284573391</v>
      </c>
      <c r="AB20" s="63">
        <v>8.45</v>
      </c>
      <c r="AC20" s="89">
        <v>0.711195343466229</v>
      </c>
      <c r="AD20" s="63">
        <v>0.03</v>
      </c>
      <c r="AE20" s="89">
        <v>0.710698013322033</v>
      </c>
    </row>
    <row r="21" spans="1:31" ht="15" customHeight="1">
      <c r="A21" s="13" t="s">
        <v>13</v>
      </c>
      <c r="B21" s="63">
        <v>672.05</v>
      </c>
      <c r="C21" s="63"/>
      <c r="D21" s="63">
        <v>50264.42</v>
      </c>
      <c r="E21" s="89">
        <v>0.10968379935791912</v>
      </c>
      <c r="F21" s="63">
        <v>227.52</v>
      </c>
      <c r="G21" s="89">
        <v>0.18115314226002968</v>
      </c>
      <c r="H21" s="63">
        <v>0.34</v>
      </c>
      <c r="I21" s="89">
        <v>0.18067167671222453</v>
      </c>
      <c r="J21" s="63">
        <v>197.39</v>
      </c>
      <c r="K21" s="89">
        <v>0.2008772500458539</v>
      </c>
      <c r="L21" s="63">
        <v>0.29</v>
      </c>
      <c r="M21" s="89">
        <v>0.20038027137409156</v>
      </c>
      <c r="N21" s="63">
        <v>35172.52</v>
      </c>
      <c r="O21" s="89">
        <v>0.15185736786765494</v>
      </c>
      <c r="P21" s="63">
        <v>21701.65</v>
      </c>
      <c r="Q21" s="89">
        <v>0.21945925248216774</v>
      </c>
      <c r="R21" s="63">
        <v>0.43</v>
      </c>
      <c r="S21" s="89">
        <v>0.1596890449252581</v>
      </c>
      <c r="T21" s="63">
        <v>0.66</v>
      </c>
      <c r="U21" s="89">
        <v>0.1320415994657466</v>
      </c>
      <c r="V21" s="63">
        <v>5114610.71</v>
      </c>
      <c r="W21" s="89">
        <v>0.2926883341949753</v>
      </c>
      <c r="X21" s="63">
        <v>5476903.13</v>
      </c>
      <c r="Y21" s="89">
        <v>0.27410480152469024</v>
      </c>
      <c r="Z21" s="63">
        <v>14494805.12</v>
      </c>
      <c r="AA21" s="89">
        <v>0.4900988992149447</v>
      </c>
      <c r="AB21" s="63">
        <v>52.43</v>
      </c>
      <c r="AC21" s="89">
        <v>0.42466126721441916</v>
      </c>
      <c r="AD21" s="63">
        <v>0.08</v>
      </c>
      <c r="AE21" s="89">
        <v>0.4244170484862691</v>
      </c>
    </row>
    <row r="22" spans="1:31" ht="15" customHeight="1">
      <c r="A22" s="13" t="s">
        <v>14</v>
      </c>
      <c r="B22" s="63">
        <v>529.2</v>
      </c>
      <c r="C22" s="63"/>
      <c r="D22" s="63">
        <v>22985.04</v>
      </c>
      <c r="E22" s="89">
        <v>0.08942431724908351</v>
      </c>
      <c r="F22" s="63">
        <v>132.28</v>
      </c>
      <c r="G22" s="89">
        <v>0.20208992183462654</v>
      </c>
      <c r="H22" s="63">
        <v>0.25</v>
      </c>
      <c r="I22" s="89">
        <v>0.2034110478654924</v>
      </c>
      <c r="J22" s="63">
        <v>81.28</v>
      </c>
      <c r="K22" s="89">
        <v>0.24558904017634622</v>
      </c>
      <c r="L22" s="63">
        <v>0.15</v>
      </c>
      <c r="M22" s="89">
        <v>0.24873921338920746</v>
      </c>
      <c r="N22" s="63">
        <v>9356.17</v>
      </c>
      <c r="O22" s="89">
        <v>0.11294907853708887</v>
      </c>
      <c r="P22" s="63">
        <v>3697.65</v>
      </c>
      <c r="Q22" s="89">
        <v>0.3653652930163568</v>
      </c>
      <c r="R22" s="63">
        <v>0.16</v>
      </c>
      <c r="S22" s="89">
        <v>0.35623371039762697</v>
      </c>
      <c r="T22" s="63">
        <v>0.44</v>
      </c>
      <c r="U22" s="89">
        <v>0.27047668049716067</v>
      </c>
      <c r="V22" s="63">
        <v>1023576.52</v>
      </c>
      <c r="W22" s="89">
        <v>0.44537110488517595</v>
      </c>
      <c r="X22" s="63">
        <v>1090212.12</v>
      </c>
      <c r="Y22" s="89">
        <v>0.4372330335352926</v>
      </c>
      <c r="Z22" s="63">
        <v>582906.93</v>
      </c>
      <c r="AA22" s="89">
        <v>0.5485909333543613</v>
      </c>
      <c r="AB22" s="63">
        <v>60.53</v>
      </c>
      <c r="AC22" s="89">
        <v>0.3355270482882703</v>
      </c>
      <c r="AD22" s="63">
        <v>0.11</v>
      </c>
      <c r="AE22" s="89">
        <v>0.33691821846956904</v>
      </c>
    </row>
    <row r="23" spans="1:31" ht="15" customHeight="1">
      <c r="A23" s="13" t="s">
        <v>19</v>
      </c>
      <c r="B23" s="63">
        <v>628.15</v>
      </c>
      <c r="C23" s="63"/>
      <c r="D23" s="63">
        <v>23294.87</v>
      </c>
      <c r="E23" s="89">
        <v>0.08512453032847325</v>
      </c>
      <c r="F23" s="63">
        <v>196.29</v>
      </c>
      <c r="G23" s="89">
        <v>0.19496907596078475</v>
      </c>
      <c r="H23" s="63">
        <v>0.31</v>
      </c>
      <c r="I23" s="89">
        <v>0.19366978053863657</v>
      </c>
      <c r="J23" s="63">
        <v>120.11</v>
      </c>
      <c r="K23" s="89">
        <v>0.2681279807425092</v>
      </c>
      <c r="L23" s="63">
        <v>0.19</v>
      </c>
      <c r="M23" s="89">
        <v>0.2667609605612618</v>
      </c>
      <c r="N23" s="63">
        <v>8492.41</v>
      </c>
      <c r="O23" s="89">
        <v>0.11610602019476955</v>
      </c>
      <c r="P23" s="63">
        <v>3088.31</v>
      </c>
      <c r="Q23" s="89">
        <v>0.3478440553945873</v>
      </c>
      <c r="R23" s="63">
        <v>0.13</v>
      </c>
      <c r="S23" s="89">
        <v>0.3583360589580523</v>
      </c>
      <c r="T23" s="63">
        <v>0.5</v>
      </c>
      <c r="U23" s="89">
        <v>0.2612918729111507</v>
      </c>
      <c r="V23" s="63">
        <v>1164797.95</v>
      </c>
      <c r="W23" s="89">
        <v>0.4261336898746278</v>
      </c>
      <c r="X23" s="63">
        <v>1238269.95</v>
      </c>
      <c r="Y23" s="89">
        <v>0.41104689097851477</v>
      </c>
      <c r="Z23" s="63">
        <v>634866.19</v>
      </c>
      <c r="AA23" s="89">
        <v>0.3588332984683646</v>
      </c>
      <c r="AB23" s="63">
        <v>77.39</v>
      </c>
      <c r="AC23" s="89">
        <v>0.34972685720641394</v>
      </c>
      <c r="AD23" s="63">
        <v>0.12</v>
      </c>
      <c r="AE23" s="89">
        <v>0.34952589277114715</v>
      </c>
    </row>
    <row r="24" spans="1:31" ht="15" customHeight="1">
      <c r="A24" s="14" t="s">
        <v>20</v>
      </c>
      <c r="B24" s="63">
        <v>63.05</v>
      </c>
      <c r="C24" s="63"/>
      <c r="D24" s="63">
        <v>1848.8</v>
      </c>
      <c r="E24" s="89">
        <v>0.1337167881929515</v>
      </c>
      <c r="F24" s="63">
        <v>12.21</v>
      </c>
      <c r="G24" s="89">
        <v>0.5270462766947299</v>
      </c>
      <c r="H24" s="63">
        <v>0.19</v>
      </c>
      <c r="I24" s="89">
        <v>0.5403025093936661</v>
      </c>
      <c r="J24" s="63">
        <v>4.07</v>
      </c>
      <c r="K24" s="89">
        <v>1</v>
      </c>
      <c r="L24" s="63">
        <v>0.06</v>
      </c>
      <c r="M24" s="89">
        <v>1.0070496630649923</v>
      </c>
      <c r="N24" s="63">
        <v>170.94</v>
      </c>
      <c r="O24" s="89">
        <v>0.14285714285714288</v>
      </c>
      <c r="P24" s="63">
        <v>4.07</v>
      </c>
      <c r="Q24" s="89">
        <v>1</v>
      </c>
      <c r="R24" s="63">
        <v>0</v>
      </c>
      <c r="S24" s="89">
        <v>1.0275648489686457</v>
      </c>
      <c r="T24" s="63">
        <v>0.06</v>
      </c>
      <c r="U24" s="89">
        <v>0</v>
      </c>
      <c r="V24" s="63">
        <v>45689.82</v>
      </c>
      <c r="W24" s="89">
        <v>1.0000000000000002</v>
      </c>
      <c r="X24" s="63">
        <v>42735</v>
      </c>
      <c r="Y24" s="89">
        <v>1</v>
      </c>
      <c r="Z24" s="63">
        <v>13133.89</v>
      </c>
      <c r="AA24" s="89">
        <v>1</v>
      </c>
      <c r="AB24" s="63">
        <v>4.07</v>
      </c>
      <c r="AC24" s="89">
        <v>1</v>
      </c>
      <c r="AD24" s="63">
        <v>0.06</v>
      </c>
      <c r="AE24" s="89">
        <v>1.0070496630649923</v>
      </c>
    </row>
    <row r="25" spans="1:31" ht="15" customHeight="1">
      <c r="A25" s="14" t="s">
        <v>21</v>
      </c>
      <c r="B25" s="63">
        <v>410.18</v>
      </c>
      <c r="C25" s="63"/>
      <c r="D25" s="63">
        <v>12944.12</v>
      </c>
      <c r="E25" s="89">
        <v>0.08116979469023194</v>
      </c>
      <c r="F25" s="63">
        <v>47.72</v>
      </c>
      <c r="G25" s="89">
        <v>0.3304818451185715</v>
      </c>
      <c r="H25" s="63">
        <v>0.12</v>
      </c>
      <c r="I25" s="89">
        <v>0.3295523563547716</v>
      </c>
      <c r="J25" s="63">
        <v>35.58</v>
      </c>
      <c r="K25" s="89">
        <v>0.3832011883384183</v>
      </c>
      <c r="L25" s="63">
        <v>0.09</v>
      </c>
      <c r="M25" s="89">
        <v>0.3820572182519367</v>
      </c>
      <c r="N25" s="63">
        <v>3071.9</v>
      </c>
      <c r="O25" s="89">
        <v>0.1507622309851562</v>
      </c>
      <c r="P25" s="63">
        <v>632.82</v>
      </c>
      <c r="Q25" s="89">
        <v>0.23443908871201108</v>
      </c>
      <c r="R25" s="63">
        <v>0.05</v>
      </c>
      <c r="S25" s="89">
        <v>0.3033477474912424</v>
      </c>
      <c r="T25" s="63">
        <v>0.23</v>
      </c>
      <c r="U25" s="89">
        <v>0.07684402711744308</v>
      </c>
      <c r="V25" s="63">
        <v>101155.99</v>
      </c>
      <c r="W25" s="89">
        <v>0.3325778245946615</v>
      </c>
      <c r="X25" s="63">
        <v>101155.99</v>
      </c>
      <c r="Y25" s="89">
        <v>0.3325778245946615</v>
      </c>
      <c r="Z25" s="63">
        <v>26907.95</v>
      </c>
      <c r="AA25" s="89">
        <v>0.5052127580777142</v>
      </c>
      <c r="AB25" s="63">
        <v>28.98</v>
      </c>
      <c r="AC25" s="89">
        <v>0.4312112303575818</v>
      </c>
      <c r="AD25" s="63">
        <v>0.07</v>
      </c>
      <c r="AE25" s="89">
        <v>0.4295568695006363</v>
      </c>
    </row>
    <row r="26" spans="1:31" ht="15" customHeight="1">
      <c r="A26" s="14" t="s">
        <v>22</v>
      </c>
      <c r="B26" s="63">
        <v>400.99</v>
      </c>
      <c r="C26" s="63"/>
      <c r="D26" s="63">
        <v>30362.23</v>
      </c>
      <c r="E26" s="89">
        <v>0.1658727690341627</v>
      </c>
      <c r="F26" s="63">
        <v>132.84</v>
      </c>
      <c r="G26" s="89">
        <v>0.20819529557450475</v>
      </c>
      <c r="H26" s="63">
        <v>0.33</v>
      </c>
      <c r="I26" s="89">
        <v>0.2055319855731032</v>
      </c>
      <c r="J26" s="63">
        <v>119.54</v>
      </c>
      <c r="K26" s="89">
        <v>0.22963063714374848</v>
      </c>
      <c r="L26" s="63">
        <v>0.3</v>
      </c>
      <c r="M26" s="89">
        <v>0.2242859659034825</v>
      </c>
      <c r="N26" s="63">
        <v>17717.01</v>
      </c>
      <c r="O26" s="89">
        <v>0.2719843364776225</v>
      </c>
      <c r="P26" s="63">
        <v>4691.75</v>
      </c>
      <c r="Q26" s="89">
        <v>0.17544068527837853</v>
      </c>
      <c r="R26" s="63">
        <v>0.15</v>
      </c>
      <c r="S26" s="89">
        <v>0.20400165717888624</v>
      </c>
      <c r="T26" s="63">
        <v>0.29</v>
      </c>
      <c r="U26" s="89">
        <v>0.19990949444573214</v>
      </c>
      <c r="V26" s="63">
        <v>2484137.96</v>
      </c>
      <c r="W26" s="89">
        <v>0.45888149671675704</v>
      </c>
      <c r="X26" s="63">
        <v>2418124.36</v>
      </c>
      <c r="Y26" s="89">
        <v>0.4655591597714026</v>
      </c>
      <c r="Z26" s="63">
        <v>10022990.55</v>
      </c>
      <c r="AA26" s="89">
        <v>0.8832444170452641</v>
      </c>
      <c r="AB26" s="63">
        <v>51.36</v>
      </c>
      <c r="AC26" s="89">
        <v>0.36349730000320696</v>
      </c>
      <c r="AD26" s="63">
        <v>0.13</v>
      </c>
      <c r="AE26" s="89">
        <v>0.3647492981265852</v>
      </c>
    </row>
    <row r="27" spans="1:31" ht="15" customHeight="1">
      <c r="A27" s="14" t="s">
        <v>23</v>
      </c>
      <c r="B27" s="63">
        <v>2036.78</v>
      </c>
      <c r="C27" s="63"/>
      <c r="D27" s="63">
        <v>67196.2</v>
      </c>
      <c r="E27" s="89">
        <v>0.15268108477556322</v>
      </c>
      <c r="F27" s="63">
        <v>363.84</v>
      </c>
      <c r="G27" s="89">
        <v>0.2509577450498836</v>
      </c>
      <c r="H27" s="63">
        <v>0.18</v>
      </c>
      <c r="I27" s="89">
        <v>0.2492794461265666</v>
      </c>
      <c r="J27" s="63">
        <v>220.39</v>
      </c>
      <c r="K27" s="89">
        <v>0.3311792130885812</v>
      </c>
      <c r="L27" s="63">
        <v>0.11</v>
      </c>
      <c r="M27" s="89">
        <v>0.32993005820828347</v>
      </c>
      <c r="N27" s="63">
        <v>21927.84</v>
      </c>
      <c r="O27" s="89">
        <v>0.32515639121941614</v>
      </c>
      <c r="P27" s="63">
        <v>2701.33</v>
      </c>
      <c r="Q27" s="89">
        <v>0.23838849244828236</v>
      </c>
      <c r="R27" s="63">
        <v>0.04</v>
      </c>
      <c r="S27" s="89">
        <v>0.3280597751212374</v>
      </c>
      <c r="T27" s="63">
        <v>0.14</v>
      </c>
      <c r="U27" s="89">
        <v>0.40817229545899686</v>
      </c>
      <c r="V27" s="63">
        <v>1774988.4</v>
      </c>
      <c r="W27" s="89">
        <v>0.39581492044986816</v>
      </c>
      <c r="X27" s="63">
        <v>1729235.16</v>
      </c>
      <c r="Y27" s="89">
        <v>0.40695308230451893</v>
      </c>
      <c r="Z27" s="63">
        <v>1239627.02</v>
      </c>
      <c r="AA27" s="89">
        <v>0.6328098345164326</v>
      </c>
      <c r="AB27" s="63">
        <v>95.63</v>
      </c>
      <c r="AC27" s="89">
        <v>0.5164981644597166</v>
      </c>
      <c r="AD27" s="63">
        <v>0.05</v>
      </c>
      <c r="AE27" s="89">
        <v>0.5158364889961042</v>
      </c>
    </row>
    <row r="28" spans="1:31" ht="15" customHeight="1">
      <c r="A28" s="14" t="s">
        <v>24</v>
      </c>
      <c r="B28" s="63">
        <v>594.99</v>
      </c>
      <c r="C28" s="63"/>
      <c r="D28" s="63">
        <v>36952.21</v>
      </c>
      <c r="E28" s="89">
        <v>0.033429524999591655</v>
      </c>
      <c r="F28" s="63">
        <v>87.73</v>
      </c>
      <c r="G28" s="89">
        <v>0.3488568396667179</v>
      </c>
      <c r="H28" s="63">
        <v>0.15</v>
      </c>
      <c r="I28" s="89">
        <v>0.34874249221300585</v>
      </c>
      <c r="J28" s="63">
        <v>73.44</v>
      </c>
      <c r="K28" s="89">
        <v>0.3791826646065922</v>
      </c>
      <c r="L28" s="63">
        <v>0.12</v>
      </c>
      <c r="M28" s="89">
        <v>0.37908235191858836</v>
      </c>
      <c r="N28" s="63">
        <v>22492.54</v>
      </c>
      <c r="O28" s="89">
        <v>0.018347879025896217</v>
      </c>
      <c r="P28" s="63">
        <v>1175</v>
      </c>
      <c r="Q28" s="89">
        <v>0.11346292538467911</v>
      </c>
      <c r="R28" s="63">
        <v>0.03</v>
      </c>
      <c r="S28" s="89">
        <v>0.16186923514477666</v>
      </c>
      <c r="T28" s="63">
        <v>0.05</v>
      </c>
      <c r="U28" s="89">
        <v>0.09161809739809466</v>
      </c>
      <c r="V28" s="63">
        <v>224928.87</v>
      </c>
      <c r="W28" s="89">
        <v>0.5049568139700685</v>
      </c>
      <c r="X28" s="63">
        <v>224928.87</v>
      </c>
      <c r="Y28" s="89">
        <v>0.5049568139700685</v>
      </c>
      <c r="Z28" s="63">
        <v>207933.26</v>
      </c>
      <c r="AA28" s="89">
        <v>0.7118472013481627</v>
      </c>
      <c r="AB28" s="63">
        <v>27.75</v>
      </c>
      <c r="AC28" s="89">
        <v>0.5390051795540031</v>
      </c>
      <c r="AD28" s="63">
        <v>0.05</v>
      </c>
      <c r="AE28" s="89">
        <v>0.5389596872075998</v>
      </c>
    </row>
    <row r="29" spans="1:31" ht="15" customHeight="1">
      <c r="A29" s="14" t="s">
        <v>25</v>
      </c>
      <c r="B29" s="63">
        <v>3894.18</v>
      </c>
      <c r="C29" s="63"/>
      <c r="D29" s="63">
        <v>122203.3</v>
      </c>
      <c r="E29" s="89">
        <v>0.04507478883239355</v>
      </c>
      <c r="F29" s="63">
        <v>976.92</v>
      </c>
      <c r="G29" s="89">
        <v>0.1759412161128755</v>
      </c>
      <c r="H29" s="63">
        <v>0.25</v>
      </c>
      <c r="I29" s="89">
        <v>0.175786059793219</v>
      </c>
      <c r="J29" s="63">
        <v>783.63</v>
      </c>
      <c r="K29" s="89">
        <v>0.20172912428830994</v>
      </c>
      <c r="L29" s="63">
        <v>0.2</v>
      </c>
      <c r="M29" s="89">
        <v>0.20159509618068036</v>
      </c>
      <c r="N29" s="63">
        <v>35054.58</v>
      </c>
      <c r="O29" s="89">
        <v>0.08717554177882755</v>
      </c>
      <c r="P29" s="63">
        <v>12079.37</v>
      </c>
      <c r="Q29" s="89">
        <v>0.19907563789050342</v>
      </c>
      <c r="R29" s="63">
        <v>0.1</v>
      </c>
      <c r="S29" s="89">
        <v>0.24719308125426778</v>
      </c>
      <c r="T29" s="63">
        <v>0.38</v>
      </c>
      <c r="U29" s="89">
        <v>0.1768964972744425</v>
      </c>
      <c r="V29" s="63">
        <v>4419991.2</v>
      </c>
      <c r="W29" s="89">
        <v>0.2813287279776767</v>
      </c>
      <c r="X29" s="63">
        <v>4433942.26</v>
      </c>
      <c r="Y29" s="89">
        <v>0.28141938325912796</v>
      </c>
      <c r="Z29" s="63">
        <v>3083374.37</v>
      </c>
      <c r="AA29" s="89">
        <v>0.38625863778128866</v>
      </c>
      <c r="AB29" s="63">
        <v>95.14</v>
      </c>
      <c r="AC29" s="89">
        <v>0.6476608258765196</v>
      </c>
      <c r="AD29" s="63">
        <v>0.02</v>
      </c>
      <c r="AE29" s="89">
        <v>0.6476151979844047</v>
      </c>
    </row>
    <row r="30" spans="1:31" ht="15" customHeight="1">
      <c r="A30" s="14" t="s">
        <v>26</v>
      </c>
      <c r="B30" s="63">
        <v>2998.01</v>
      </c>
      <c r="C30" s="63"/>
      <c r="D30" s="63">
        <v>182805.66</v>
      </c>
      <c r="E30" s="89">
        <v>0.18769060487462252</v>
      </c>
      <c r="F30" s="63">
        <v>542.36</v>
      </c>
      <c r="G30" s="89">
        <v>0.23826213345728803</v>
      </c>
      <c r="H30" s="63">
        <v>0.18</v>
      </c>
      <c r="I30" s="89">
        <v>0.2380806340571981</v>
      </c>
      <c r="J30" s="63">
        <v>352.84</v>
      </c>
      <c r="K30" s="89">
        <v>0.2952882453723574</v>
      </c>
      <c r="L30" s="63">
        <v>0.12</v>
      </c>
      <c r="M30" s="89">
        <v>0.295190717461625</v>
      </c>
      <c r="N30" s="63">
        <v>116374.87</v>
      </c>
      <c r="O30" s="89">
        <v>0.2842792269153918</v>
      </c>
      <c r="P30" s="63">
        <v>26892.83</v>
      </c>
      <c r="Q30" s="89">
        <v>0.20421493765903292</v>
      </c>
      <c r="R30" s="63">
        <v>0.15</v>
      </c>
      <c r="S30" s="89">
        <v>0.21462422267541612</v>
      </c>
      <c r="T30" s="63">
        <v>0.24</v>
      </c>
      <c r="U30" s="89">
        <v>0.2770216397638953</v>
      </c>
      <c r="V30" s="63">
        <v>6366039.23</v>
      </c>
      <c r="W30" s="89">
        <v>0.3173023133429639</v>
      </c>
      <c r="X30" s="63">
        <v>5732503.52</v>
      </c>
      <c r="Y30" s="89">
        <v>0.33853184835124694</v>
      </c>
      <c r="Z30" s="63">
        <v>7516507.18</v>
      </c>
      <c r="AA30" s="89">
        <v>0.5355393024120902</v>
      </c>
      <c r="AB30" s="63">
        <v>235.68</v>
      </c>
      <c r="AC30" s="89">
        <v>0.40356688494461096</v>
      </c>
      <c r="AD30" s="63">
        <v>0.08</v>
      </c>
      <c r="AE30" s="89">
        <v>0.40339100812077217</v>
      </c>
    </row>
    <row r="31" spans="1:31" ht="15" customHeight="1">
      <c r="A31" s="14" t="s">
        <v>27</v>
      </c>
      <c r="B31" s="63">
        <v>1906.92</v>
      </c>
      <c r="C31" s="63"/>
      <c r="D31" s="63">
        <v>149352.97</v>
      </c>
      <c r="E31" s="89">
        <v>0.17404568556439573</v>
      </c>
      <c r="F31" s="63">
        <v>416.13</v>
      </c>
      <c r="G31" s="89">
        <v>0.23655396081471586</v>
      </c>
      <c r="H31" s="63">
        <v>0.22</v>
      </c>
      <c r="I31" s="89">
        <v>0.23278573798067617</v>
      </c>
      <c r="J31" s="63">
        <v>264.72</v>
      </c>
      <c r="K31" s="89">
        <v>0.29496564216403187</v>
      </c>
      <c r="L31" s="63">
        <v>0.14</v>
      </c>
      <c r="M31" s="89">
        <v>0.2920365741737568</v>
      </c>
      <c r="N31" s="63">
        <v>90552.59</v>
      </c>
      <c r="O31" s="89">
        <v>0.25859932384498796</v>
      </c>
      <c r="P31" s="63">
        <v>14585.68</v>
      </c>
      <c r="Q31" s="89">
        <v>0.2837041287043699</v>
      </c>
      <c r="R31" s="63">
        <v>0.1</v>
      </c>
      <c r="S31" s="89">
        <v>0.22429602265797932</v>
      </c>
      <c r="T31" s="63">
        <v>0.17</v>
      </c>
      <c r="U31" s="89">
        <v>0.2098340853323106</v>
      </c>
      <c r="V31" s="63">
        <v>4252381.9</v>
      </c>
      <c r="W31" s="89">
        <v>0.3350860547247311</v>
      </c>
      <c r="X31" s="63">
        <v>4597204.34</v>
      </c>
      <c r="Y31" s="89">
        <v>0.2978955131486677</v>
      </c>
      <c r="Z31" s="63">
        <v>10841287.38</v>
      </c>
      <c r="AA31" s="89">
        <v>0.46733484598441366</v>
      </c>
      <c r="AB31" s="63">
        <v>97.88</v>
      </c>
      <c r="AC31" s="89">
        <v>0.5125231835482673</v>
      </c>
      <c r="AD31" s="63">
        <v>0.05</v>
      </c>
      <c r="AE31" s="89">
        <v>0.5115125145178696</v>
      </c>
    </row>
    <row r="32" spans="1:31" ht="15" customHeight="1">
      <c r="A32" s="14" t="s">
        <v>28</v>
      </c>
      <c r="B32" s="63">
        <v>11888.09</v>
      </c>
      <c r="C32" s="63"/>
      <c r="D32" s="63">
        <v>296751.76</v>
      </c>
      <c r="E32" s="89">
        <v>0.055859244209127024</v>
      </c>
      <c r="F32" s="63">
        <v>1000.51</v>
      </c>
      <c r="G32" s="89">
        <v>0.31417916329097</v>
      </c>
      <c r="H32" s="63">
        <v>0.08</v>
      </c>
      <c r="I32" s="89">
        <v>0.3133461481274322</v>
      </c>
      <c r="J32" s="63">
        <v>756.86</v>
      </c>
      <c r="K32" s="89">
        <v>0.3637677135957051</v>
      </c>
      <c r="L32" s="63">
        <v>0.06</v>
      </c>
      <c r="M32" s="89">
        <v>0.3630439092348208</v>
      </c>
      <c r="N32" s="63">
        <v>38190.54</v>
      </c>
      <c r="O32" s="89">
        <v>0.23448586646271477</v>
      </c>
      <c r="P32" s="63">
        <v>11909.16</v>
      </c>
      <c r="Q32" s="89">
        <v>0.28900643991511776</v>
      </c>
      <c r="R32" s="63">
        <v>0.04</v>
      </c>
      <c r="S32" s="89">
        <v>0.34036984109898205</v>
      </c>
      <c r="T32" s="63">
        <v>0.41</v>
      </c>
      <c r="U32" s="89">
        <v>0.2301563118986496</v>
      </c>
      <c r="V32" s="63">
        <v>3919293.14</v>
      </c>
      <c r="W32" s="89">
        <v>0.3985136257850563</v>
      </c>
      <c r="X32" s="63">
        <v>3181336.64</v>
      </c>
      <c r="Y32" s="89">
        <v>0.4159012860459418</v>
      </c>
      <c r="Z32" s="63">
        <v>1143819.24</v>
      </c>
      <c r="AA32" s="89">
        <v>0.45424060075348627</v>
      </c>
      <c r="AB32" s="63">
        <v>452.48</v>
      </c>
      <c r="AC32" s="89">
        <v>0.4419136266156198</v>
      </c>
      <c r="AD32" s="63">
        <v>0.04</v>
      </c>
      <c r="AE32" s="89">
        <v>0.44137734532822304</v>
      </c>
    </row>
    <row r="33" spans="1:31" ht="15" customHeight="1">
      <c r="A33" s="14" t="s">
        <v>45</v>
      </c>
      <c r="B33" s="63">
        <v>962.93</v>
      </c>
      <c r="C33" s="63"/>
      <c r="D33" s="63">
        <v>84920.08</v>
      </c>
      <c r="E33" s="89">
        <v>0.29488385957945934</v>
      </c>
      <c r="F33" s="63">
        <v>294.88</v>
      </c>
      <c r="G33" s="89">
        <v>0.2347064743189915</v>
      </c>
      <c r="H33" s="63">
        <v>0.31</v>
      </c>
      <c r="I33" s="89">
        <v>0.23341402659216914</v>
      </c>
      <c r="J33" s="63">
        <v>203.89</v>
      </c>
      <c r="K33" s="89">
        <v>0.2920102505419737</v>
      </c>
      <c r="L33" s="63">
        <v>0.21</v>
      </c>
      <c r="M33" s="89">
        <v>0.29191242734392575</v>
      </c>
      <c r="N33" s="63">
        <v>53059.62</v>
      </c>
      <c r="O33" s="89">
        <v>0.42173293431815995</v>
      </c>
      <c r="P33" s="63">
        <v>18175.96</v>
      </c>
      <c r="Q33" s="89">
        <v>0.45312751576227644</v>
      </c>
      <c r="R33" s="63">
        <v>0.21</v>
      </c>
      <c r="S33" s="89">
        <v>0.2433837038345964</v>
      </c>
      <c r="T33" s="63">
        <v>0.36</v>
      </c>
      <c r="U33" s="89">
        <v>0.11268633892207068</v>
      </c>
      <c r="V33" s="63">
        <v>12508717.65</v>
      </c>
      <c r="W33" s="89">
        <v>0.6281484512572915</v>
      </c>
      <c r="X33" s="63">
        <v>12508717.65</v>
      </c>
      <c r="Y33" s="89">
        <v>0.6281484512572915</v>
      </c>
      <c r="Z33" s="63">
        <v>12858671.52</v>
      </c>
      <c r="AA33" s="89">
        <v>0.46330784550615534</v>
      </c>
      <c r="AB33" s="63">
        <v>86.25</v>
      </c>
      <c r="AC33" s="89">
        <v>0.5299771552502679</v>
      </c>
      <c r="AD33" s="63">
        <v>0.09</v>
      </c>
      <c r="AE33" s="89">
        <v>0.5280874968091066</v>
      </c>
    </row>
    <row r="34" spans="1:31" ht="15" customHeight="1">
      <c r="A34" s="14" t="s">
        <v>30</v>
      </c>
      <c r="B34" s="63">
        <v>164.98</v>
      </c>
      <c r="C34" s="63"/>
      <c r="D34" s="63">
        <v>25845.9</v>
      </c>
      <c r="E34" s="89">
        <v>0.20373690539243258</v>
      </c>
      <c r="F34" s="63">
        <v>76.51</v>
      </c>
      <c r="G34" s="89">
        <v>0.24212132305267006</v>
      </c>
      <c r="H34" s="63">
        <v>0.46</v>
      </c>
      <c r="I34" s="89">
        <v>0.23920613732424625</v>
      </c>
      <c r="J34" s="63">
        <v>73.66</v>
      </c>
      <c r="K34" s="89">
        <v>0.2514329086077454</v>
      </c>
      <c r="L34" s="63">
        <v>0.45</v>
      </c>
      <c r="M34" s="89">
        <v>0.24822814459328932</v>
      </c>
      <c r="N34" s="63">
        <v>20701</v>
      </c>
      <c r="O34" s="89">
        <v>0.24995122501220876</v>
      </c>
      <c r="P34" s="63">
        <v>9300.05</v>
      </c>
      <c r="Q34" s="89">
        <v>0.3656046948206232</v>
      </c>
      <c r="R34" s="63">
        <v>0.36</v>
      </c>
      <c r="S34" s="89">
        <v>0.2666689542304006</v>
      </c>
      <c r="T34" s="63">
        <v>0.46</v>
      </c>
      <c r="U34" s="89">
        <v>0.25311910814618466</v>
      </c>
      <c r="V34" s="63">
        <v>2301217.81</v>
      </c>
      <c r="W34" s="89">
        <v>0.3814633176201027</v>
      </c>
      <c r="X34" s="63">
        <v>2300812.75</v>
      </c>
      <c r="Y34" s="89">
        <v>0.38153237045783434</v>
      </c>
      <c r="Z34" s="63">
        <v>2701086.83</v>
      </c>
      <c r="AA34" s="89">
        <v>0.40140119504824984</v>
      </c>
      <c r="AB34" s="63">
        <v>28.45</v>
      </c>
      <c r="AC34" s="89">
        <v>0.5495018130536857</v>
      </c>
      <c r="AD34" s="63">
        <v>0.17</v>
      </c>
      <c r="AE34" s="89">
        <v>0.5405044998260803</v>
      </c>
    </row>
    <row r="35" spans="1:31" ht="15" customHeight="1">
      <c r="A35" s="14" t="s">
        <v>31</v>
      </c>
      <c r="B35" s="63">
        <v>214.11</v>
      </c>
      <c r="C35" s="63"/>
      <c r="D35" s="63">
        <v>8189.33</v>
      </c>
      <c r="E35" s="89">
        <v>0.065667459060706</v>
      </c>
      <c r="F35" s="63">
        <v>98.51</v>
      </c>
      <c r="G35" s="89">
        <v>0.2209433597550444</v>
      </c>
      <c r="H35" s="63">
        <v>0.46</v>
      </c>
      <c r="I35" s="89">
        <v>0.21566274186085424</v>
      </c>
      <c r="J35" s="63">
        <v>87.67</v>
      </c>
      <c r="K35" s="89">
        <v>0.24426590187077557</v>
      </c>
      <c r="L35" s="63">
        <v>0.41</v>
      </c>
      <c r="M35" s="89">
        <v>0.23931371728131554</v>
      </c>
      <c r="N35" s="63">
        <v>5718.03</v>
      </c>
      <c r="O35" s="89">
        <v>0.06502152476791255</v>
      </c>
      <c r="P35" s="63">
        <v>1841.88</v>
      </c>
      <c r="Q35" s="89">
        <v>0.17588712771527862</v>
      </c>
      <c r="R35" s="63">
        <v>0.22</v>
      </c>
      <c r="S35" s="89">
        <v>0.1805961004680426</v>
      </c>
      <c r="T35" s="63">
        <v>0.34</v>
      </c>
      <c r="U35" s="89">
        <v>0.13841164944715542</v>
      </c>
      <c r="V35" s="63">
        <v>1084618.12</v>
      </c>
      <c r="W35" s="89">
        <v>0.18198147075229323</v>
      </c>
      <c r="X35" s="63">
        <v>1084618.12</v>
      </c>
      <c r="Y35" s="89">
        <v>0.18198147075229323</v>
      </c>
      <c r="Z35" s="63">
        <v>1445735.05</v>
      </c>
      <c r="AA35" s="89">
        <v>0.5881423999840714</v>
      </c>
      <c r="AB35" s="63">
        <v>10.84</v>
      </c>
      <c r="AC35" s="89">
        <v>0.8292203434002313</v>
      </c>
      <c r="AD35" s="63">
        <v>0.05</v>
      </c>
      <c r="AE35" s="89">
        <v>0.8282647232959188</v>
      </c>
    </row>
    <row r="36" spans="1:31" ht="15" customHeight="1">
      <c r="A36" s="14" t="s">
        <v>32</v>
      </c>
      <c r="B36" s="63">
        <v>5683.89</v>
      </c>
      <c r="C36" s="63"/>
      <c r="D36" s="63">
        <v>284105.58</v>
      </c>
      <c r="E36" s="89">
        <v>0.15003972500285143</v>
      </c>
      <c r="F36" s="63">
        <v>1229.23</v>
      </c>
      <c r="G36" s="89">
        <v>0.2361687323512486</v>
      </c>
      <c r="H36" s="63">
        <v>0.22</v>
      </c>
      <c r="I36" s="89">
        <v>0.23653324172869244</v>
      </c>
      <c r="J36" s="63">
        <v>911.4</v>
      </c>
      <c r="K36" s="89">
        <v>0.2784639201391856</v>
      </c>
      <c r="L36" s="63">
        <v>0.16</v>
      </c>
      <c r="M36" s="89">
        <v>0.27920122226695837</v>
      </c>
      <c r="N36" s="63">
        <v>89538.65</v>
      </c>
      <c r="O36" s="89">
        <v>0.1191820866521691</v>
      </c>
      <c r="P36" s="63">
        <v>29384.36</v>
      </c>
      <c r="Q36" s="89">
        <v>0.19099640345748983</v>
      </c>
      <c r="R36" s="63">
        <v>0.1</v>
      </c>
      <c r="S36" s="89">
        <v>0.27427671536193293</v>
      </c>
      <c r="T36" s="63">
        <v>0.42</v>
      </c>
      <c r="U36" s="89">
        <v>0.16098402268756667</v>
      </c>
      <c r="V36" s="63">
        <v>15701525.01</v>
      </c>
      <c r="W36" s="89">
        <v>0.2587349564239187</v>
      </c>
      <c r="X36" s="63">
        <v>15063636.64</v>
      </c>
      <c r="Y36" s="89">
        <v>0.26099853782407195</v>
      </c>
      <c r="Z36" s="63">
        <v>10506094.01</v>
      </c>
      <c r="AA36" s="89">
        <v>0.2696276503265906</v>
      </c>
      <c r="AB36" s="63">
        <v>401.47</v>
      </c>
      <c r="AC36" s="89">
        <v>0.4769772750377153</v>
      </c>
      <c r="AD36" s="63">
        <v>0.07</v>
      </c>
      <c r="AE36" s="89">
        <v>0.47845680587975753</v>
      </c>
    </row>
  </sheetData>
  <mergeCells count="15">
    <mergeCell ref="AD8:AE8"/>
    <mergeCell ref="Z8:AA8"/>
    <mergeCell ref="X8:Y8"/>
    <mergeCell ref="T8:U8"/>
    <mergeCell ref="V8:W8"/>
    <mergeCell ref="AB8:AC8"/>
    <mergeCell ref="B8:C8"/>
    <mergeCell ref="L8:M8"/>
    <mergeCell ref="N8:O8"/>
    <mergeCell ref="P8:Q8"/>
    <mergeCell ref="R8:S8"/>
    <mergeCell ref="D8:E8"/>
    <mergeCell ref="F8:G8"/>
    <mergeCell ref="H8:I8"/>
    <mergeCell ref="J8:K8"/>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oddHeader>&amp;C&amp;A</oddHeader>
    <oddFooter>&amp;CPage &amp;P of &amp;N</oddFooter>
  </headerFooter>
  <colBreaks count="3" manualBreakCount="3">
    <brk id="9" max="16383" man="1"/>
    <brk id="17" max="16383" man="1"/>
    <brk id="25"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W33"/>
  <sheetViews>
    <sheetView workbookViewId="0" topLeftCell="A1">
      <selection activeCell="B1" sqref="B1"/>
    </sheetView>
  </sheetViews>
  <sheetFormatPr defaultColWidth="9.140625" defaultRowHeight="15"/>
  <cols>
    <col min="1" max="1" width="34.421875" style="6" customWidth="1"/>
    <col min="2" max="2" width="13.7109375" style="6" customWidth="1"/>
    <col min="3" max="22" width="9.140625" style="6" customWidth="1"/>
    <col min="23" max="23" width="9.140625" style="90" customWidth="1"/>
    <col min="24" max="16384" width="9.140625" style="6" customWidth="1"/>
  </cols>
  <sheetData>
    <row r="1" ht="13.7">
      <c r="A1" s="12" t="s">
        <v>196</v>
      </c>
    </row>
    <row r="2" ht="13.7">
      <c r="A2" s="12"/>
    </row>
    <row r="3" ht="13.7">
      <c r="A3" s="6" t="s">
        <v>64</v>
      </c>
    </row>
    <row r="4" ht="13.7">
      <c r="A4" s="6" t="s">
        <v>65</v>
      </c>
    </row>
    <row r="6" spans="1:23" s="1" customFormat="1" ht="13.7">
      <c r="A6" s="21" t="s">
        <v>67</v>
      </c>
      <c r="B6" s="22"/>
      <c r="C6" s="22"/>
      <c r="D6" s="22"/>
      <c r="E6" s="22"/>
      <c r="F6" s="22"/>
      <c r="G6" s="22"/>
      <c r="H6" s="22"/>
      <c r="I6" s="22"/>
      <c r="J6" s="22"/>
      <c r="K6" s="22"/>
      <c r="L6" s="22"/>
      <c r="M6" s="22"/>
      <c r="N6" s="22"/>
      <c r="O6" s="22"/>
      <c r="P6" s="22"/>
      <c r="Q6" s="22"/>
      <c r="R6" s="22"/>
      <c r="S6" s="22"/>
      <c r="T6" s="22"/>
      <c r="U6" s="22"/>
      <c r="V6" s="23"/>
      <c r="W6" s="91"/>
    </row>
    <row r="7" spans="1:23" s="1" customFormat="1" ht="13.7">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30</v>
      </c>
      <c r="U7" s="2" t="s">
        <v>31</v>
      </c>
      <c r="V7" s="2" t="s">
        <v>32</v>
      </c>
      <c r="W7" s="92" t="s">
        <v>106</v>
      </c>
    </row>
    <row r="8" spans="1:23" s="1" customFormat="1" ht="15">
      <c r="A8" s="67" t="s">
        <v>127</v>
      </c>
      <c r="B8" s="2" t="s">
        <v>33</v>
      </c>
      <c r="C8" s="60">
        <v>124</v>
      </c>
      <c r="D8" s="60">
        <v>1700</v>
      </c>
      <c r="E8" s="60">
        <v>718</v>
      </c>
      <c r="F8" s="60">
        <v>327</v>
      </c>
      <c r="G8" s="60">
        <v>663</v>
      </c>
      <c r="H8" s="60">
        <v>522</v>
      </c>
      <c r="I8" s="60">
        <v>634</v>
      </c>
      <c r="J8" s="60">
        <v>69</v>
      </c>
      <c r="K8" s="60">
        <v>514</v>
      </c>
      <c r="L8" s="60">
        <v>285</v>
      </c>
      <c r="M8" s="60">
        <v>1888</v>
      </c>
      <c r="N8" s="60">
        <v>643</v>
      </c>
      <c r="O8" s="60">
        <v>4127</v>
      </c>
      <c r="P8" s="60">
        <v>3296</v>
      </c>
      <c r="Q8" s="60">
        <v>1674</v>
      </c>
      <c r="R8" s="60">
        <v>13688</v>
      </c>
      <c r="S8" s="60">
        <v>866</v>
      </c>
      <c r="T8" s="60">
        <v>110</v>
      </c>
      <c r="U8" s="60">
        <v>239</v>
      </c>
      <c r="V8" s="60">
        <v>5511</v>
      </c>
      <c r="W8" s="92">
        <f>SUM(C8:V13)</f>
        <v>42555</v>
      </c>
    </row>
    <row r="9" spans="1:23" s="1" customFormat="1" ht="15">
      <c r="A9" s="68"/>
      <c r="B9" s="2" t="s">
        <v>34</v>
      </c>
      <c r="C9" s="60">
        <v>16</v>
      </c>
      <c r="D9" s="60">
        <v>316</v>
      </c>
      <c r="E9" s="60">
        <v>119</v>
      </c>
      <c r="F9" s="60">
        <v>57</v>
      </c>
      <c r="G9" s="60">
        <v>177</v>
      </c>
      <c r="H9" s="60">
        <v>84</v>
      </c>
      <c r="I9" s="60">
        <v>91</v>
      </c>
      <c r="J9" s="60">
        <v>9</v>
      </c>
      <c r="K9" s="60">
        <v>47</v>
      </c>
      <c r="L9" s="60">
        <v>76</v>
      </c>
      <c r="M9" s="60">
        <v>203</v>
      </c>
      <c r="N9" s="60">
        <v>42</v>
      </c>
      <c r="O9" s="60">
        <v>475</v>
      </c>
      <c r="P9" s="60">
        <v>245</v>
      </c>
      <c r="Q9" s="60">
        <v>244</v>
      </c>
      <c r="R9" s="60">
        <v>1016</v>
      </c>
      <c r="S9" s="60">
        <v>172</v>
      </c>
      <c r="T9" s="60">
        <v>37</v>
      </c>
      <c r="U9" s="60">
        <v>19</v>
      </c>
      <c r="V9" s="60">
        <v>881</v>
      </c>
      <c r="W9" s="91"/>
    </row>
    <row r="10" spans="1:23" s="1" customFormat="1" ht="15">
      <c r="A10" s="68"/>
      <c r="B10" s="2" t="s">
        <v>35</v>
      </c>
      <c r="C10" s="60">
        <v>8</v>
      </c>
      <c r="D10" s="60">
        <v>70</v>
      </c>
      <c r="E10" s="60">
        <v>7</v>
      </c>
      <c r="F10" s="60">
        <v>4</v>
      </c>
      <c r="G10" s="60">
        <v>34</v>
      </c>
      <c r="H10" s="60">
        <v>15</v>
      </c>
      <c r="I10" s="60">
        <v>11</v>
      </c>
      <c r="J10" s="60">
        <v>5</v>
      </c>
      <c r="K10" s="60">
        <v>1</v>
      </c>
      <c r="L10" s="60">
        <v>10</v>
      </c>
      <c r="M10" s="60">
        <v>18</v>
      </c>
      <c r="N10" s="60">
        <v>7</v>
      </c>
      <c r="O10" s="60">
        <v>27</v>
      </c>
      <c r="P10" s="60">
        <v>65</v>
      </c>
      <c r="Q10" s="60">
        <v>54</v>
      </c>
      <c r="R10" s="60">
        <v>88</v>
      </c>
      <c r="S10" s="60">
        <v>44</v>
      </c>
      <c r="T10" s="60">
        <v>22</v>
      </c>
      <c r="U10" s="60">
        <v>1</v>
      </c>
      <c r="V10" s="60">
        <v>140</v>
      </c>
      <c r="W10" s="91"/>
    </row>
    <row r="11" spans="1:23" s="1" customFormat="1" ht="15">
      <c r="A11" s="68"/>
      <c r="B11" s="2" t="s">
        <v>16</v>
      </c>
      <c r="C11" s="60"/>
      <c r="D11" s="60"/>
      <c r="E11" s="60"/>
      <c r="F11" s="60"/>
      <c r="G11" s="60"/>
      <c r="H11" s="60"/>
      <c r="I11" s="60"/>
      <c r="J11" s="60"/>
      <c r="K11" s="60"/>
      <c r="L11" s="60"/>
      <c r="M11" s="60"/>
      <c r="N11" s="60"/>
      <c r="O11" s="60"/>
      <c r="P11" s="60"/>
      <c r="Q11" s="60"/>
      <c r="R11" s="60"/>
      <c r="S11" s="60"/>
      <c r="T11" s="60"/>
      <c r="U11" s="60"/>
      <c r="V11" s="60"/>
      <c r="W11" s="91"/>
    </row>
    <row r="12" spans="1:23" s="1" customFormat="1" ht="15">
      <c r="A12" s="68"/>
      <c r="B12" s="2" t="s">
        <v>17</v>
      </c>
      <c r="C12" s="60"/>
      <c r="D12" s="60"/>
      <c r="E12" s="60"/>
      <c r="F12" s="60"/>
      <c r="G12" s="60"/>
      <c r="H12" s="60"/>
      <c r="I12" s="60"/>
      <c r="J12" s="60"/>
      <c r="K12" s="60"/>
      <c r="L12" s="60"/>
      <c r="M12" s="60"/>
      <c r="N12" s="60"/>
      <c r="O12" s="60"/>
      <c r="P12" s="60"/>
      <c r="Q12" s="60"/>
      <c r="R12" s="60"/>
      <c r="S12" s="60"/>
      <c r="T12" s="60"/>
      <c r="U12" s="60"/>
      <c r="V12" s="60"/>
      <c r="W12" s="91"/>
    </row>
    <row r="13" spans="1:23" s="1" customFormat="1" ht="15">
      <c r="A13" s="69"/>
      <c r="B13" s="2" t="s">
        <v>18</v>
      </c>
      <c r="C13" s="60"/>
      <c r="D13" s="60"/>
      <c r="E13" s="60"/>
      <c r="F13" s="60"/>
      <c r="G13" s="60"/>
      <c r="H13" s="60"/>
      <c r="I13" s="60"/>
      <c r="J13" s="60"/>
      <c r="K13" s="60"/>
      <c r="L13" s="60"/>
      <c r="M13" s="60"/>
      <c r="N13" s="60"/>
      <c r="O13" s="60"/>
      <c r="P13" s="60"/>
      <c r="Q13" s="60"/>
      <c r="R13" s="60"/>
      <c r="S13" s="60"/>
      <c r="T13" s="60"/>
      <c r="U13" s="60"/>
      <c r="V13" s="60"/>
      <c r="W13" s="91"/>
    </row>
    <row r="14" s="1" customFormat="1" ht="13.7">
      <c r="W14" s="91"/>
    </row>
    <row r="15" s="1" customFormat="1" ht="13.7">
      <c r="W15" s="91"/>
    </row>
    <row r="16" spans="1:23" s="1" customFormat="1" ht="13.7">
      <c r="A16" s="21" t="s">
        <v>68</v>
      </c>
      <c r="B16" s="22"/>
      <c r="C16" s="22"/>
      <c r="D16" s="22"/>
      <c r="E16" s="22"/>
      <c r="F16" s="22"/>
      <c r="G16" s="22"/>
      <c r="H16" s="22"/>
      <c r="I16" s="22"/>
      <c r="J16" s="22"/>
      <c r="K16" s="22"/>
      <c r="L16" s="22"/>
      <c r="M16" s="22"/>
      <c r="N16" s="22"/>
      <c r="O16" s="22"/>
      <c r="P16" s="22"/>
      <c r="Q16" s="22"/>
      <c r="R16" s="22"/>
      <c r="S16" s="22"/>
      <c r="T16" s="22"/>
      <c r="U16" s="22"/>
      <c r="V16" s="23"/>
      <c r="W16" s="91"/>
    </row>
    <row r="17" spans="1:23" s="1" customFormat="1" ht="13.7">
      <c r="A17" s="2"/>
      <c r="B17" s="2"/>
      <c r="C17" s="2" t="s">
        <v>9</v>
      </c>
      <c r="D17" s="2" t="s">
        <v>10</v>
      </c>
      <c r="E17" s="2" t="s">
        <v>11</v>
      </c>
      <c r="F17" s="2" t="s">
        <v>12</v>
      </c>
      <c r="G17" s="2" t="s">
        <v>13</v>
      </c>
      <c r="H17" s="2" t="s">
        <v>14</v>
      </c>
      <c r="I17" s="2" t="s">
        <v>19</v>
      </c>
      <c r="J17" s="2" t="s">
        <v>20</v>
      </c>
      <c r="K17" s="2" t="s">
        <v>21</v>
      </c>
      <c r="L17" s="2" t="s">
        <v>22</v>
      </c>
      <c r="M17" s="2" t="s">
        <v>23</v>
      </c>
      <c r="N17" s="2" t="s">
        <v>24</v>
      </c>
      <c r="O17" s="2" t="s">
        <v>25</v>
      </c>
      <c r="P17" s="2" t="s">
        <v>26</v>
      </c>
      <c r="Q17" s="2" t="s">
        <v>27</v>
      </c>
      <c r="R17" s="2" t="s">
        <v>28</v>
      </c>
      <c r="S17" s="2" t="s">
        <v>29</v>
      </c>
      <c r="T17" s="2" t="s">
        <v>30</v>
      </c>
      <c r="U17" s="2" t="s">
        <v>31</v>
      </c>
      <c r="V17" s="2" t="s">
        <v>32</v>
      </c>
      <c r="W17" s="92" t="s">
        <v>106</v>
      </c>
    </row>
    <row r="18" spans="1:23" s="1" customFormat="1" ht="15">
      <c r="A18" s="67" t="s">
        <v>128</v>
      </c>
      <c r="B18" s="2" t="s">
        <v>33</v>
      </c>
      <c r="C18" s="60">
        <v>89</v>
      </c>
      <c r="D18" s="60">
        <v>302</v>
      </c>
      <c r="E18" s="60">
        <v>241</v>
      </c>
      <c r="F18" s="60">
        <v>258</v>
      </c>
      <c r="G18" s="60">
        <v>213</v>
      </c>
      <c r="H18" s="60">
        <v>275</v>
      </c>
      <c r="I18" s="60">
        <v>194</v>
      </c>
      <c r="J18" s="60">
        <v>69</v>
      </c>
      <c r="K18" s="60">
        <v>269</v>
      </c>
      <c r="L18" s="60">
        <v>139</v>
      </c>
      <c r="M18" s="60">
        <v>327</v>
      </c>
      <c r="N18" s="60">
        <v>159</v>
      </c>
      <c r="O18" s="60">
        <v>318</v>
      </c>
      <c r="P18" s="60">
        <v>296</v>
      </c>
      <c r="Q18" s="60">
        <v>226</v>
      </c>
      <c r="R18" s="60">
        <v>527</v>
      </c>
      <c r="S18" s="60">
        <v>127</v>
      </c>
      <c r="T18" s="60">
        <v>54</v>
      </c>
      <c r="U18" s="60">
        <v>95</v>
      </c>
      <c r="V18" s="60">
        <v>237</v>
      </c>
      <c r="W18" s="92">
        <f>SUM(C18:V23)</f>
        <v>6396</v>
      </c>
    </row>
    <row r="19" spans="1:23" s="1" customFormat="1" ht="15">
      <c r="A19" s="68"/>
      <c r="B19" s="2" t="s">
        <v>34</v>
      </c>
      <c r="C19" s="60">
        <v>16</v>
      </c>
      <c r="D19" s="60">
        <v>90</v>
      </c>
      <c r="E19" s="60">
        <v>77</v>
      </c>
      <c r="F19" s="60">
        <v>45</v>
      </c>
      <c r="G19" s="60">
        <v>58</v>
      </c>
      <c r="H19" s="60">
        <v>49</v>
      </c>
      <c r="I19" s="60">
        <v>60</v>
      </c>
      <c r="J19" s="60">
        <v>9</v>
      </c>
      <c r="K19" s="60">
        <v>47</v>
      </c>
      <c r="L19" s="60">
        <v>44</v>
      </c>
      <c r="M19" s="60">
        <v>129</v>
      </c>
      <c r="N19" s="60">
        <v>42</v>
      </c>
      <c r="O19" s="60">
        <v>78</v>
      </c>
      <c r="P19" s="60">
        <v>107</v>
      </c>
      <c r="Q19" s="60">
        <v>66</v>
      </c>
      <c r="R19" s="60">
        <v>206</v>
      </c>
      <c r="S19" s="60">
        <v>75</v>
      </c>
      <c r="T19" s="60">
        <v>27</v>
      </c>
      <c r="U19" s="60">
        <v>19</v>
      </c>
      <c r="V19" s="60">
        <v>106</v>
      </c>
      <c r="W19" s="91"/>
    </row>
    <row r="20" spans="1:23" s="1" customFormat="1" ht="15">
      <c r="A20" s="68"/>
      <c r="B20" s="2" t="s">
        <v>35</v>
      </c>
      <c r="C20" s="60">
        <v>8</v>
      </c>
      <c r="D20" s="60">
        <v>70</v>
      </c>
      <c r="E20" s="60">
        <v>7</v>
      </c>
      <c r="F20" s="60">
        <v>4</v>
      </c>
      <c r="G20" s="60">
        <v>34</v>
      </c>
      <c r="H20" s="60">
        <v>15</v>
      </c>
      <c r="I20" s="60">
        <v>11</v>
      </c>
      <c r="J20" s="60">
        <v>5</v>
      </c>
      <c r="K20" s="60">
        <v>1</v>
      </c>
      <c r="L20" s="60">
        <v>10</v>
      </c>
      <c r="M20" s="60">
        <v>18</v>
      </c>
      <c r="N20" s="60">
        <v>7</v>
      </c>
      <c r="O20" s="60">
        <v>27</v>
      </c>
      <c r="P20" s="60">
        <v>65</v>
      </c>
      <c r="Q20" s="60">
        <v>54</v>
      </c>
      <c r="R20" s="60">
        <v>88</v>
      </c>
      <c r="S20" s="60">
        <v>44</v>
      </c>
      <c r="T20" s="60">
        <v>22</v>
      </c>
      <c r="U20" s="60">
        <v>1</v>
      </c>
      <c r="V20" s="60">
        <v>140</v>
      </c>
      <c r="W20" s="91"/>
    </row>
    <row r="21" spans="1:23" s="1" customFormat="1" ht="15">
      <c r="A21" s="68"/>
      <c r="B21" s="2" t="s">
        <v>16</v>
      </c>
      <c r="C21" s="60"/>
      <c r="D21" s="60"/>
      <c r="E21" s="60"/>
      <c r="F21" s="60"/>
      <c r="G21" s="60"/>
      <c r="H21" s="60"/>
      <c r="I21" s="60"/>
      <c r="J21" s="60"/>
      <c r="K21" s="60"/>
      <c r="L21" s="60"/>
      <c r="M21" s="60"/>
      <c r="N21" s="60"/>
      <c r="O21" s="60"/>
      <c r="P21" s="60"/>
      <c r="Q21" s="60"/>
      <c r="R21" s="60"/>
      <c r="S21" s="60"/>
      <c r="T21" s="60"/>
      <c r="U21" s="60"/>
      <c r="V21" s="60"/>
      <c r="W21" s="91"/>
    </row>
    <row r="22" spans="1:23" s="1" customFormat="1" ht="15">
      <c r="A22" s="68"/>
      <c r="B22" s="2" t="s">
        <v>17</v>
      </c>
      <c r="C22" s="60"/>
      <c r="D22" s="60"/>
      <c r="E22" s="60"/>
      <c r="F22" s="60"/>
      <c r="G22" s="60"/>
      <c r="H22" s="60"/>
      <c r="I22" s="60"/>
      <c r="J22" s="60"/>
      <c r="K22" s="60"/>
      <c r="L22" s="60"/>
      <c r="M22" s="60"/>
      <c r="N22" s="60"/>
      <c r="O22" s="60"/>
      <c r="P22" s="60"/>
      <c r="Q22" s="60"/>
      <c r="R22" s="60"/>
      <c r="S22" s="60"/>
      <c r="T22" s="60"/>
      <c r="U22" s="60"/>
      <c r="V22" s="60"/>
      <c r="W22" s="91"/>
    </row>
    <row r="23" spans="1:23" s="1" customFormat="1" ht="15">
      <c r="A23" s="69"/>
      <c r="B23" s="2" t="s">
        <v>18</v>
      </c>
      <c r="C23" s="60"/>
      <c r="D23" s="60"/>
      <c r="E23" s="60"/>
      <c r="F23" s="60"/>
      <c r="G23" s="60"/>
      <c r="H23" s="60"/>
      <c r="I23" s="60"/>
      <c r="J23" s="60"/>
      <c r="K23" s="60"/>
      <c r="L23" s="60"/>
      <c r="M23" s="60"/>
      <c r="N23" s="60"/>
      <c r="O23" s="60"/>
      <c r="P23" s="60"/>
      <c r="Q23" s="60"/>
      <c r="R23" s="60"/>
      <c r="S23" s="60"/>
      <c r="T23" s="60"/>
      <c r="U23" s="60"/>
      <c r="V23" s="60"/>
      <c r="W23" s="91"/>
    </row>
    <row r="24" s="1" customFormat="1" ht="13.7">
      <c r="W24" s="91"/>
    </row>
    <row r="25" s="1" customFormat="1" ht="13.7">
      <c r="W25" s="91"/>
    </row>
    <row r="26" spans="1:23" s="1" customFormat="1" ht="13.7">
      <c r="A26" s="21" t="s">
        <v>69</v>
      </c>
      <c r="B26" s="22"/>
      <c r="C26" s="22"/>
      <c r="D26" s="22"/>
      <c r="E26" s="22"/>
      <c r="F26" s="22"/>
      <c r="G26" s="22"/>
      <c r="H26" s="22"/>
      <c r="I26" s="22"/>
      <c r="J26" s="22"/>
      <c r="K26" s="22"/>
      <c r="L26" s="22"/>
      <c r="M26" s="22"/>
      <c r="N26" s="22"/>
      <c r="O26" s="22"/>
      <c r="P26" s="22"/>
      <c r="Q26" s="22"/>
      <c r="R26" s="22"/>
      <c r="S26" s="22"/>
      <c r="T26" s="22"/>
      <c r="U26" s="22"/>
      <c r="V26" s="23"/>
      <c r="W26" s="91"/>
    </row>
    <row r="27" spans="1:23" s="1" customFormat="1" ht="13.7">
      <c r="A27" s="2"/>
      <c r="B27" s="2"/>
      <c r="C27" s="2" t="s">
        <v>9</v>
      </c>
      <c r="D27" s="2" t="s">
        <v>10</v>
      </c>
      <c r="E27" s="2" t="s">
        <v>11</v>
      </c>
      <c r="F27" s="2" t="s">
        <v>12</v>
      </c>
      <c r="G27" s="2" t="s">
        <v>13</v>
      </c>
      <c r="H27" s="2" t="s">
        <v>14</v>
      </c>
      <c r="I27" s="2" t="s">
        <v>19</v>
      </c>
      <c r="J27" s="2" t="s">
        <v>20</v>
      </c>
      <c r="K27" s="2" t="s">
        <v>21</v>
      </c>
      <c r="L27" s="2" t="s">
        <v>22</v>
      </c>
      <c r="M27" s="2" t="s">
        <v>23</v>
      </c>
      <c r="N27" s="2" t="s">
        <v>24</v>
      </c>
      <c r="O27" s="2" t="s">
        <v>25</v>
      </c>
      <c r="P27" s="2" t="s">
        <v>26</v>
      </c>
      <c r="Q27" s="2" t="s">
        <v>27</v>
      </c>
      <c r="R27" s="2" t="s">
        <v>28</v>
      </c>
      <c r="S27" s="2" t="s">
        <v>29</v>
      </c>
      <c r="T27" s="2" t="s">
        <v>30</v>
      </c>
      <c r="U27" s="2" t="s">
        <v>31</v>
      </c>
      <c r="V27" s="2" t="s">
        <v>32</v>
      </c>
      <c r="W27" s="92" t="s">
        <v>106</v>
      </c>
    </row>
    <row r="28" spans="1:23" s="1" customFormat="1" ht="13.9" customHeight="1">
      <c r="A28" s="67" t="s">
        <v>129</v>
      </c>
      <c r="B28" s="2" t="s">
        <v>33</v>
      </c>
      <c r="C28" s="60">
        <v>26</v>
      </c>
      <c r="D28" s="60">
        <v>90</v>
      </c>
      <c r="E28" s="60">
        <v>51</v>
      </c>
      <c r="F28" s="60">
        <v>51</v>
      </c>
      <c r="G28" s="60">
        <v>34</v>
      </c>
      <c r="H28" s="60">
        <v>52</v>
      </c>
      <c r="I28" s="60">
        <v>49</v>
      </c>
      <c r="J28" s="60">
        <v>12</v>
      </c>
      <c r="K28" s="60">
        <v>60</v>
      </c>
      <c r="L28" s="60">
        <v>30</v>
      </c>
      <c r="M28" s="60">
        <v>68</v>
      </c>
      <c r="N28" s="60">
        <v>38</v>
      </c>
      <c r="O28" s="60">
        <v>79</v>
      </c>
      <c r="P28" s="60">
        <v>64</v>
      </c>
      <c r="Q28" s="60">
        <v>49</v>
      </c>
      <c r="R28" s="60">
        <v>108</v>
      </c>
      <c r="S28" s="60">
        <v>31</v>
      </c>
      <c r="T28" s="60">
        <v>9</v>
      </c>
      <c r="U28" s="60">
        <v>23</v>
      </c>
      <c r="V28" s="60">
        <v>57</v>
      </c>
      <c r="W28" s="92">
        <f>SUM(C28:V33)</f>
        <v>1536</v>
      </c>
    </row>
    <row r="29" spans="1:23" s="1" customFormat="1" ht="15">
      <c r="A29" s="68"/>
      <c r="B29" s="2" t="s">
        <v>34</v>
      </c>
      <c r="C29" s="60">
        <v>5</v>
      </c>
      <c r="D29" s="60">
        <v>32</v>
      </c>
      <c r="E29" s="60">
        <v>19</v>
      </c>
      <c r="F29" s="60">
        <v>13</v>
      </c>
      <c r="G29" s="60">
        <v>18</v>
      </c>
      <c r="H29" s="60">
        <v>12</v>
      </c>
      <c r="I29" s="60">
        <v>10</v>
      </c>
      <c r="J29" s="60">
        <v>5</v>
      </c>
      <c r="K29" s="60">
        <v>9</v>
      </c>
      <c r="L29" s="60">
        <v>26</v>
      </c>
      <c r="M29" s="60">
        <v>30</v>
      </c>
      <c r="N29" s="60">
        <v>13</v>
      </c>
      <c r="O29" s="60">
        <v>26</v>
      </c>
      <c r="P29" s="60">
        <v>28</v>
      </c>
      <c r="Q29" s="60">
        <v>21</v>
      </c>
      <c r="R29" s="60">
        <v>44</v>
      </c>
      <c r="S29" s="60">
        <v>25</v>
      </c>
      <c r="T29" s="60">
        <v>10</v>
      </c>
      <c r="U29" s="60">
        <v>6</v>
      </c>
      <c r="V29" s="60">
        <v>17</v>
      </c>
      <c r="W29" s="91"/>
    </row>
    <row r="30" spans="1:23" s="1" customFormat="1" ht="15">
      <c r="A30" s="68"/>
      <c r="B30" s="2" t="s">
        <v>35</v>
      </c>
      <c r="C30" s="60">
        <v>2</v>
      </c>
      <c r="D30" s="60">
        <v>36</v>
      </c>
      <c r="E30" s="60">
        <v>2</v>
      </c>
      <c r="F30" s="60">
        <v>3</v>
      </c>
      <c r="G30" s="60">
        <v>12</v>
      </c>
      <c r="H30" s="60">
        <v>6</v>
      </c>
      <c r="I30" s="60">
        <v>6</v>
      </c>
      <c r="J30" s="60" t="s">
        <v>210</v>
      </c>
      <c r="K30" s="60">
        <v>1</v>
      </c>
      <c r="L30" s="60">
        <v>4</v>
      </c>
      <c r="M30" s="60">
        <v>2</v>
      </c>
      <c r="N30" s="60">
        <v>1</v>
      </c>
      <c r="O30" s="60">
        <v>9</v>
      </c>
      <c r="P30" s="60">
        <v>20</v>
      </c>
      <c r="Q30" s="60">
        <v>12</v>
      </c>
      <c r="R30" s="60">
        <v>11</v>
      </c>
      <c r="S30" s="60">
        <v>10</v>
      </c>
      <c r="T30" s="60">
        <v>8</v>
      </c>
      <c r="U30" s="60">
        <v>1</v>
      </c>
      <c r="V30" s="60">
        <v>40</v>
      </c>
      <c r="W30" s="91"/>
    </row>
    <row r="31" spans="1:23" s="1" customFormat="1" ht="15">
      <c r="A31" s="68"/>
      <c r="B31" s="2" t="s">
        <v>16</v>
      </c>
      <c r="C31" s="60"/>
      <c r="D31" s="60"/>
      <c r="E31" s="60"/>
      <c r="F31" s="60"/>
      <c r="G31" s="60"/>
      <c r="H31" s="60"/>
      <c r="I31" s="60"/>
      <c r="J31" s="60"/>
      <c r="K31" s="60"/>
      <c r="L31" s="60"/>
      <c r="M31" s="60"/>
      <c r="N31" s="60"/>
      <c r="O31" s="60"/>
      <c r="P31" s="60"/>
      <c r="Q31" s="60"/>
      <c r="R31" s="60"/>
      <c r="S31" s="60"/>
      <c r="T31" s="60"/>
      <c r="U31" s="60"/>
      <c r="V31" s="60"/>
      <c r="W31" s="91"/>
    </row>
    <row r="32" spans="1:23" s="1" customFormat="1" ht="15">
      <c r="A32" s="68"/>
      <c r="B32" s="2" t="s">
        <v>17</v>
      </c>
      <c r="C32" s="60"/>
      <c r="D32" s="60"/>
      <c r="E32" s="60"/>
      <c r="F32" s="60"/>
      <c r="G32" s="60"/>
      <c r="H32" s="60"/>
      <c r="I32" s="60"/>
      <c r="J32" s="60"/>
      <c r="K32" s="60"/>
      <c r="L32" s="60"/>
      <c r="M32" s="60"/>
      <c r="N32" s="60"/>
      <c r="O32" s="60"/>
      <c r="P32" s="60"/>
      <c r="Q32" s="60"/>
      <c r="R32" s="60"/>
      <c r="S32" s="60"/>
      <c r="T32" s="60"/>
      <c r="U32" s="60"/>
      <c r="V32" s="60"/>
      <c r="W32" s="91"/>
    </row>
    <row r="33" spans="1:23" s="1" customFormat="1" ht="15">
      <c r="A33" s="69"/>
      <c r="B33" s="2" t="s">
        <v>18</v>
      </c>
      <c r="C33" s="60"/>
      <c r="D33" s="60"/>
      <c r="E33" s="60"/>
      <c r="F33" s="60"/>
      <c r="G33" s="60"/>
      <c r="H33" s="60"/>
      <c r="I33" s="60"/>
      <c r="J33" s="60"/>
      <c r="K33" s="60"/>
      <c r="L33" s="60"/>
      <c r="M33" s="60"/>
      <c r="N33" s="60"/>
      <c r="O33" s="60"/>
      <c r="P33" s="60"/>
      <c r="Q33" s="60"/>
      <c r="R33" s="60"/>
      <c r="S33" s="60"/>
      <c r="T33" s="60"/>
      <c r="U33" s="60"/>
      <c r="V33" s="60"/>
      <c r="W33" s="91"/>
    </row>
  </sheetData>
  <mergeCells count="3">
    <mergeCell ref="A28:A33"/>
    <mergeCell ref="A8:A13"/>
    <mergeCell ref="A18:A23"/>
  </mergeCells>
  <printOptions/>
  <pageMargins left="0.7086614173228347" right="0.7086614173228347" top="0.7480314960629921" bottom="0.7480314960629921" header="0.31496062992125984" footer="0.31496062992125984"/>
  <pageSetup horizontalDpi="600" verticalDpi="600" orientation="landscape" paperSize="9" scale="69" r:id="rId1"/>
  <headerFooter>
    <oddHeader>&amp;C&amp;A</oddHeader>
    <oddFooter>&amp;CPage &amp;P of &amp;N</oddFooter>
  </headerFooter>
  <colBreaks count="1" manualBreakCount="1">
    <brk id="12"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
  <sheetViews>
    <sheetView workbookViewId="0" topLeftCell="A1">
      <selection activeCell="B1" sqref="B1"/>
    </sheetView>
  </sheetViews>
  <sheetFormatPr defaultColWidth="8.8515625" defaultRowHeight="15"/>
  <cols>
    <col min="1" max="1" width="40.7109375" style="38" customWidth="1"/>
    <col min="2" max="3" width="20.7109375" style="38" customWidth="1"/>
    <col min="4" max="16384" width="8.8515625" style="38" customWidth="1"/>
  </cols>
  <sheetData>
    <row r="1" ht="15">
      <c r="A1" s="37" t="s">
        <v>197</v>
      </c>
    </row>
    <row r="3" spans="1:3" ht="25.5">
      <c r="A3" s="39"/>
      <c r="B3" s="40" t="s">
        <v>36</v>
      </c>
      <c r="C3" s="41" t="s">
        <v>198</v>
      </c>
    </row>
    <row r="4" spans="1:3" ht="38.25">
      <c r="A4" s="42" t="s">
        <v>62</v>
      </c>
      <c r="B4" s="93">
        <v>122</v>
      </c>
      <c r="C4" s="94">
        <f>'13.3.1'!W18</f>
        <v>6396</v>
      </c>
    </row>
    <row r="5" spans="1:3" ht="63.75">
      <c r="A5" s="42" t="s">
        <v>70</v>
      </c>
      <c r="B5" s="93">
        <v>49</v>
      </c>
      <c r="C5" s="95"/>
    </row>
    <row r="6" spans="1:3" ht="25.5">
      <c r="A6" s="43" t="s">
        <v>95</v>
      </c>
      <c r="B6" s="93">
        <f>C4-B5-B4</f>
        <v>6225</v>
      </c>
      <c r="C6" s="95"/>
    </row>
    <row r="7" spans="1:3" ht="15">
      <c r="A7" s="44" t="s">
        <v>63</v>
      </c>
      <c r="B7" s="96">
        <f>(B4+B5)/B6*100</f>
        <v>2.746987951807229</v>
      </c>
      <c r="C7" s="97"/>
    </row>
  </sheetData>
  <mergeCells count="1">
    <mergeCell ref="C4:C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3"/>
  <sheetViews>
    <sheetView workbookViewId="0" topLeftCell="A1">
      <selection activeCell="D1" sqref="D1"/>
    </sheetView>
  </sheetViews>
  <sheetFormatPr defaultColWidth="8.8515625" defaultRowHeight="15" customHeight="1"/>
  <cols>
    <col min="1" max="1" width="16.7109375" style="4" customWidth="1"/>
    <col min="2" max="5" width="25.7109375" style="1" customWidth="1"/>
    <col min="6" max="6" width="25.7109375" style="5" customWidth="1"/>
    <col min="7" max="16384" width="8.8515625" style="1" customWidth="1"/>
  </cols>
  <sheetData>
    <row r="1" ht="15" customHeight="1">
      <c r="A1" s="4" t="s">
        <v>199</v>
      </c>
    </row>
    <row r="3" ht="15" customHeight="1">
      <c r="A3" s="6" t="s">
        <v>64</v>
      </c>
    </row>
    <row r="4" ht="15" customHeight="1">
      <c r="A4" s="6" t="s">
        <v>65</v>
      </c>
    </row>
    <row r="6" spans="1:6" ht="75.2" customHeight="1">
      <c r="A6" s="71"/>
      <c r="B6" s="32" t="s">
        <v>200</v>
      </c>
      <c r="C6" s="32" t="s">
        <v>201</v>
      </c>
      <c r="D6" s="32" t="s">
        <v>202</v>
      </c>
      <c r="E6" s="32" t="s">
        <v>92</v>
      </c>
      <c r="F6" s="30" t="s">
        <v>93</v>
      </c>
    </row>
    <row r="7" spans="1:6" ht="15" customHeight="1">
      <c r="A7" s="72"/>
      <c r="B7" s="18" t="s">
        <v>42</v>
      </c>
      <c r="C7" s="18" t="s">
        <v>42</v>
      </c>
      <c r="D7" s="18" t="s">
        <v>42</v>
      </c>
      <c r="E7" s="18" t="s">
        <v>42</v>
      </c>
      <c r="F7" s="19" t="s">
        <v>43</v>
      </c>
    </row>
    <row r="8" spans="1:6" ht="15" customHeight="1">
      <c r="A8" s="13" t="s">
        <v>44</v>
      </c>
      <c r="B8" s="60">
        <f>SUM(B9:B11)</f>
        <v>42555</v>
      </c>
      <c r="C8" s="60">
        <f>SUM(C9:C11)</f>
        <v>6225</v>
      </c>
      <c r="D8" s="64">
        <v>1536</v>
      </c>
      <c r="E8" s="60">
        <f>C8-D8</f>
        <v>4689</v>
      </c>
      <c r="F8" s="61">
        <f>E8/C8*100</f>
        <v>75.32530120481927</v>
      </c>
    </row>
    <row r="9" spans="1:6" ht="15" customHeight="1">
      <c r="A9" s="2" t="s">
        <v>33</v>
      </c>
      <c r="B9" s="60">
        <v>37598</v>
      </c>
      <c r="C9" s="60">
        <v>4281</v>
      </c>
      <c r="D9" s="64">
        <v>981</v>
      </c>
      <c r="E9" s="60">
        <f aca="true" t="shared" si="0" ref="E9:E34">C9-D9</f>
        <v>3300</v>
      </c>
      <c r="F9" s="61">
        <f aca="true" t="shared" si="1" ref="F9:F34">E9/C9*100</f>
        <v>77.08479327259987</v>
      </c>
    </row>
    <row r="10" spans="1:6" ht="15" customHeight="1">
      <c r="A10" s="2" t="s">
        <v>34</v>
      </c>
      <c r="B10" s="60">
        <v>4326</v>
      </c>
      <c r="C10" s="60">
        <v>1321</v>
      </c>
      <c r="D10" s="64">
        <v>369</v>
      </c>
      <c r="E10" s="60">
        <f t="shared" si="0"/>
        <v>952</v>
      </c>
      <c r="F10" s="61">
        <f t="shared" si="1"/>
        <v>72.0666161998486</v>
      </c>
    </row>
    <row r="11" spans="1:6" ht="15" customHeight="1">
      <c r="A11" s="2" t="s">
        <v>35</v>
      </c>
      <c r="B11" s="60">
        <v>631</v>
      </c>
      <c r="C11" s="60">
        <v>623</v>
      </c>
      <c r="D11" s="64">
        <v>186</v>
      </c>
      <c r="E11" s="60">
        <f t="shared" si="0"/>
        <v>437</v>
      </c>
      <c r="F11" s="61">
        <f t="shared" si="1"/>
        <v>70.14446227929373</v>
      </c>
    </row>
    <row r="12" spans="1:6" ht="15" customHeight="1">
      <c r="A12" s="2" t="s">
        <v>16</v>
      </c>
      <c r="B12" s="60"/>
      <c r="C12" s="60"/>
      <c r="D12" s="64"/>
      <c r="E12" s="60"/>
      <c r="F12" s="61"/>
    </row>
    <row r="13" spans="1:6" ht="15" customHeight="1">
      <c r="A13" s="2" t="s">
        <v>17</v>
      </c>
      <c r="B13" s="60"/>
      <c r="C13" s="60"/>
      <c r="D13" s="64"/>
      <c r="E13" s="60"/>
      <c r="F13" s="61"/>
    </row>
    <row r="14" spans="1:6" ht="15" customHeight="1">
      <c r="A14" s="2" t="s">
        <v>18</v>
      </c>
      <c r="B14" s="60"/>
      <c r="C14" s="60"/>
      <c r="D14" s="64"/>
      <c r="E14" s="60"/>
      <c r="F14" s="61"/>
    </row>
    <row r="15" spans="1:6" ht="15" customHeight="1">
      <c r="A15" s="13" t="s">
        <v>9</v>
      </c>
      <c r="B15" s="60">
        <v>148</v>
      </c>
      <c r="C15" s="60">
        <v>106</v>
      </c>
      <c r="D15" s="64">
        <v>33</v>
      </c>
      <c r="E15" s="60">
        <f t="shared" si="0"/>
        <v>73</v>
      </c>
      <c r="F15" s="61">
        <f t="shared" si="1"/>
        <v>68.86792452830188</v>
      </c>
    </row>
    <row r="16" spans="1:6" ht="15" customHeight="1">
      <c r="A16" s="13" t="s">
        <v>10</v>
      </c>
      <c r="B16" s="60">
        <v>2086</v>
      </c>
      <c r="C16" s="60">
        <v>457</v>
      </c>
      <c r="D16" s="64">
        <v>158</v>
      </c>
      <c r="E16" s="60">
        <f t="shared" si="0"/>
        <v>299</v>
      </c>
      <c r="F16" s="61">
        <f t="shared" si="1"/>
        <v>65.42669584245077</v>
      </c>
    </row>
    <row r="17" spans="1:6" ht="15" customHeight="1">
      <c r="A17" s="13" t="s">
        <v>11</v>
      </c>
      <c r="B17" s="60">
        <v>844</v>
      </c>
      <c r="C17" s="60">
        <v>308</v>
      </c>
      <c r="D17" s="64">
        <v>72</v>
      </c>
      <c r="E17" s="60">
        <f t="shared" si="0"/>
        <v>236</v>
      </c>
      <c r="F17" s="61">
        <f t="shared" si="1"/>
        <v>76.62337662337663</v>
      </c>
    </row>
    <row r="18" spans="1:6" ht="15" customHeight="1">
      <c r="A18" s="13" t="s">
        <v>12</v>
      </c>
      <c r="B18" s="60">
        <v>388</v>
      </c>
      <c r="C18" s="60">
        <v>296</v>
      </c>
      <c r="D18" s="64">
        <v>67</v>
      </c>
      <c r="E18" s="60">
        <f t="shared" si="0"/>
        <v>229</v>
      </c>
      <c r="F18" s="61">
        <f t="shared" si="1"/>
        <v>77.36486486486487</v>
      </c>
    </row>
    <row r="19" spans="1:6" ht="15" customHeight="1">
      <c r="A19" s="13" t="s">
        <v>13</v>
      </c>
      <c r="B19" s="60">
        <v>874</v>
      </c>
      <c r="C19" s="60">
        <v>294</v>
      </c>
      <c r="D19" s="64">
        <v>64</v>
      </c>
      <c r="E19" s="60">
        <f t="shared" si="0"/>
        <v>230</v>
      </c>
      <c r="F19" s="61">
        <f t="shared" si="1"/>
        <v>78.2312925170068</v>
      </c>
    </row>
    <row r="20" spans="1:6" ht="15" customHeight="1">
      <c r="A20" s="13" t="s">
        <v>14</v>
      </c>
      <c r="B20" s="60">
        <v>621</v>
      </c>
      <c r="C20" s="60">
        <v>328</v>
      </c>
      <c r="D20" s="64">
        <v>70</v>
      </c>
      <c r="E20" s="60">
        <f t="shared" si="0"/>
        <v>258</v>
      </c>
      <c r="F20" s="61">
        <f t="shared" si="1"/>
        <v>78.65853658536585</v>
      </c>
    </row>
    <row r="21" spans="1:6" ht="15" customHeight="1">
      <c r="A21" s="13" t="s">
        <v>19</v>
      </c>
      <c r="B21" s="60">
        <v>736</v>
      </c>
      <c r="C21" s="60">
        <v>256</v>
      </c>
      <c r="D21" s="64">
        <v>65</v>
      </c>
      <c r="E21" s="60">
        <f t="shared" si="0"/>
        <v>191</v>
      </c>
      <c r="F21" s="61">
        <f t="shared" si="1"/>
        <v>74.609375</v>
      </c>
    </row>
    <row r="22" spans="1:6" ht="15" customHeight="1">
      <c r="A22" s="14" t="s">
        <v>20</v>
      </c>
      <c r="B22" s="60">
        <v>83</v>
      </c>
      <c r="C22" s="60">
        <v>82</v>
      </c>
      <c r="D22" s="64">
        <v>17</v>
      </c>
      <c r="E22" s="60">
        <f t="shared" si="0"/>
        <v>65</v>
      </c>
      <c r="F22" s="61">
        <f t="shared" si="1"/>
        <v>79.26829268292683</v>
      </c>
    </row>
    <row r="23" spans="1:6" ht="15" customHeight="1">
      <c r="A23" s="14" t="s">
        <v>21</v>
      </c>
      <c r="B23" s="60">
        <v>562</v>
      </c>
      <c r="C23" s="60">
        <v>299</v>
      </c>
      <c r="D23" s="64">
        <v>70</v>
      </c>
      <c r="E23" s="60">
        <f t="shared" si="0"/>
        <v>229</v>
      </c>
      <c r="F23" s="61">
        <f t="shared" si="1"/>
        <v>76.58862876254182</v>
      </c>
    </row>
    <row r="24" spans="1:6" ht="15" customHeight="1">
      <c r="A24" s="14" t="s">
        <v>22</v>
      </c>
      <c r="B24" s="60">
        <v>371</v>
      </c>
      <c r="C24" s="60">
        <v>190</v>
      </c>
      <c r="D24" s="64">
        <v>60</v>
      </c>
      <c r="E24" s="60">
        <f t="shared" si="0"/>
        <v>130</v>
      </c>
      <c r="F24" s="61">
        <f t="shared" si="1"/>
        <v>68.42105263157895</v>
      </c>
    </row>
    <row r="25" spans="1:6" ht="15" customHeight="1">
      <c r="A25" s="14" t="s">
        <v>23</v>
      </c>
      <c r="B25" s="60">
        <v>2109</v>
      </c>
      <c r="C25" s="60">
        <v>468</v>
      </c>
      <c r="D25" s="64">
        <v>100</v>
      </c>
      <c r="E25" s="60">
        <f t="shared" si="0"/>
        <v>368</v>
      </c>
      <c r="F25" s="61">
        <f t="shared" si="1"/>
        <v>78.63247863247864</v>
      </c>
    </row>
    <row r="26" spans="1:6" ht="15" customHeight="1">
      <c r="A26" s="14" t="s">
        <v>24</v>
      </c>
      <c r="B26" s="60">
        <v>692</v>
      </c>
      <c r="C26" s="60">
        <v>206</v>
      </c>
      <c r="D26" s="64">
        <v>52</v>
      </c>
      <c r="E26" s="60">
        <f t="shared" si="0"/>
        <v>154</v>
      </c>
      <c r="F26" s="61">
        <f t="shared" si="1"/>
        <v>74.75728155339806</v>
      </c>
    </row>
    <row r="27" spans="1:6" ht="15" customHeight="1">
      <c r="A27" s="14" t="s">
        <v>25</v>
      </c>
      <c r="B27" s="60">
        <v>4629</v>
      </c>
      <c r="C27" s="60">
        <v>413</v>
      </c>
      <c r="D27" s="64">
        <v>114</v>
      </c>
      <c r="E27" s="60">
        <f t="shared" si="0"/>
        <v>299</v>
      </c>
      <c r="F27" s="61">
        <f t="shared" si="1"/>
        <v>72.39709443099274</v>
      </c>
    </row>
    <row r="28" spans="1:6" ht="15" customHeight="1">
      <c r="A28" s="14" t="s">
        <v>26</v>
      </c>
      <c r="B28" s="60">
        <v>3606</v>
      </c>
      <c r="C28" s="60">
        <v>455</v>
      </c>
      <c r="D28" s="64">
        <v>112</v>
      </c>
      <c r="E28" s="60">
        <f t="shared" si="0"/>
        <v>343</v>
      </c>
      <c r="F28" s="61">
        <f t="shared" si="1"/>
        <v>75.38461538461539</v>
      </c>
    </row>
    <row r="29" spans="1:6" ht="15" customHeight="1">
      <c r="A29" s="14" t="s">
        <v>27</v>
      </c>
      <c r="B29" s="60">
        <v>1972</v>
      </c>
      <c r="C29" s="60">
        <v>333</v>
      </c>
      <c r="D29" s="64">
        <v>82</v>
      </c>
      <c r="E29" s="60">
        <f t="shared" si="0"/>
        <v>251</v>
      </c>
      <c r="F29" s="61">
        <f t="shared" si="1"/>
        <v>75.37537537537537</v>
      </c>
    </row>
    <row r="30" spans="1:6" ht="15" customHeight="1">
      <c r="A30" s="14" t="s">
        <v>28</v>
      </c>
      <c r="B30" s="60">
        <v>14792</v>
      </c>
      <c r="C30" s="60">
        <v>803</v>
      </c>
      <c r="D30" s="64">
        <v>163</v>
      </c>
      <c r="E30" s="60">
        <f t="shared" si="0"/>
        <v>640</v>
      </c>
      <c r="F30" s="61">
        <f t="shared" si="1"/>
        <v>79.7011207970112</v>
      </c>
    </row>
    <row r="31" spans="1:6" ht="15" customHeight="1">
      <c r="A31" s="14" t="s">
        <v>45</v>
      </c>
      <c r="B31" s="60">
        <v>1082</v>
      </c>
      <c r="C31" s="60">
        <v>239</v>
      </c>
      <c r="D31" s="64">
        <v>66</v>
      </c>
      <c r="E31" s="60">
        <f t="shared" si="0"/>
        <v>173</v>
      </c>
      <c r="F31" s="61">
        <f t="shared" si="1"/>
        <v>72.38493723849372</v>
      </c>
    </row>
    <row r="32" spans="1:6" ht="15" customHeight="1">
      <c r="A32" s="14" t="s">
        <v>30</v>
      </c>
      <c r="B32" s="60">
        <v>169</v>
      </c>
      <c r="C32" s="60">
        <v>99</v>
      </c>
      <c r="D32" s="64">
        <v>27</v>
      </c>
      <c r="E32" s="60">
        <f t="shared" si="0"/>
        <v>72</v>
      </c>
      <c r="F32" s="61">
        <f t="shared" si="1"/>
        <v>72.72727272727273</v>
      </c>
    </row>
    <row r="33" spans="1:6" ht="15" customHeight="1">
      <c r="A33" s="14" t="s">
        <v>31</v>
      </c>
      <c r="B33" s="60">
        <v>259</v>
      </c>
      <c r="C33" s="60">
        <v>114</v>
      </c>
      <c r="D33" s="64">
        <v>30</v>
      </c>
      <c r="E33" s="60">
        <f t="shared" si="0"/>
        <v>84</v>
      </c>
      <c r="F33" s="61">
        <f t="shared" si="1"/>
        <v>73.68421052631578</v>
      </c>
    </row>
    <row r="34" spans="1:6" ht="15" customHeight="1">
      <c r="A34" s="14" t="s">
        <v>32</v>
      </c>
      <c r="B34" s="60">
        <v>6532</v>
      </c>
      <c r="C34" s="60">
        <v>479</v>
      </c>
      <c r="D34" s="64">
        <v>114</v>
      </c>
      <c r="E34" s="60">
        <f t="shared" si="0"/>
        <v>365</v>
      </c>
      <c r="F34" s="61">
        <f t="shared" si="1"/>
        <v>76.20041753653445</v>
      </c>
    </row>
    <row r="37" spans="1:8" ht="60" customHeight="1">
      <c r="A37" s="24" t="s">
        <v>79</v>
      </c>
      <c r="B37" s="25" t="s">
        <v>36</v>
      </c>
      <c r="C37" s="75" t="s">
        <v>71</v>
      </c>
      <c r="D37" s="75"/>
      <c r="E37" s="75"/>
      <c r="F37" s="75"/>
      <c r="G37" s="26"/>
      <c r="H37" s="26"/>
    </row>
    <row r="38" spans="1:8" ht="60" customHeight="1">
      <c r="A38" s="25" t="s">
        <v>76</v>
      </c>
      <c r="B38" s="60">
        <f>6225-1536</f>
        <v>4689</v>
      </c>
      <c r="C38" s="73" t="s">
        <v>94</v>
      </c>
      <c r="D38" s="73"/>
      <c r="E38" s="73"/>
      <c r="F38" s="73"/>
      <c r="G38" s="27"/>
      <c r="H38" s="27"/>
    </row>
    <row r="39" spans="1:8" ht="60" customHeight="1">
      <c r="A39" s="25" t="s">
        <v>72</v>
      </c>
      <c r="B39" s="60">
        <v>4453</v>
      </c>
      <c r="C39" s="74" t="s">
        <v>80</v>
      </c>
      <c r="D39" s="74"/>
      <c r="E39" s="74"/>
      <c r="F39" s="74"/>
      <c r="G39" s="28"/>
      <c r="H39" s="28"/>
    </row>
    <row r="40" spans="1:8" ht="60" customHeight="1">
      <c r="A40" s="25" t="s">
        <v>73</v>
      </c>
      <c r="B40" s="60">
        <v>164</v>
      </c>
      <c r="C40" s="70" t="s">
        <v>77</v>
      </c>
      <c r="D40" s="70"/>
      <c r="E40" s="70"/>
      <c r="F40" s="70"/>
      <c r="G40" s="29"/>
      <c r="H40" s="29"/>
    </row>
    <row r="41" spans="1:8" ht="60" customHeight="1">
      <c r="A41" s="25" t="s">
        <v>74</v>
      </c>
      <c r="B41" s="60">
        <v>51</v>
      </c>
      <c r="C41" s="70" t="s">
        <v>78</v>
      </c>
      <c r="D41" s="70"/>
      <c r="E41" s="70"/>
      <c r="F41" s="70"/>
      <c r="G41" s="29"/>
      <c r="H41" s="29"/>
    </row>
    <row r="42" spans="1:8" ht="60" customHeight="1">
      <c r="A42" s="25" t="s">
        <v>82</v>
      </c>
      <c r="B42" s="60">
        <v>21</v>
      </c>
      <c r="C42" s="70" t="s">
        <v>81</v>
      </c>
      <c r="D42" s="70"/>
      <c r="E42" s="70"/>
      <c r="F42" s="70"/>
      <c r="G42" s="29"/>
      <c r="H42" s="29"/>
    </row>
    <row r="43" spans="1:8" ht="60" customHeight="1">
      <c r="A43" s="25" t="s">
        <v>75</v>
      </c>
      <c r="B43" s="60">
        <v>0</v>
      </c>
      <c r="C43" s="70" t="s">
        <v>83</v>
      </c>
      <c r="D43" s="70"/>
      <c r="E43" s="70"/>
      <c r="F43" s="70"/>
      <c r="G43" s="29"/>
      <c r="H43" s="29"/>
    </row>
  </sheetData>
  <mergeCells count="8">
    <mergeCell ref="C41:F41"/>
    <mergeCell ref="C42:F42"/>
    <mergeCell ref="C43:F43"/>
    <mergeCell ref="A6:A7"/>
    <mergeCell ref="C38:F38"/>
    <mergeCell ref="C39:F39"/>
    <mergeCell ref="C37:F37"/>
    <mergeCell ref="C40:F40"/>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oddHeader>&amp;C&amp;A</oddHeader>
    <oddFooter>&amp;CPage &amp;P of &amp;N</oddFooter>
  </headerFooter>
  <rowBreaks count="1" manualBreakCount="1">
    <brk id="34" max="16383" man="1"/>
  </rowBreaks>
  <colBreaks count="1" manualBreakCount="1">
    <brk id="6"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B5"/>
  <sheetViews>
    <sheetView workbookViewId="0" topLeftCell="A1">
      <selection activeCell="B1" sqref="B1"/>
    </sheetView>
  </sheetViews>
  <sheetFormatPr defaultColWidth="8.8515625" defaultRowHeight="15" customHeight="1"/>
  <cols>
    <col min="1" max="1" width="45.7109375" style="1" customWidth="1"/>
    <col min="2" max="2" width="25.7109375" style="1" customWidth="1"/>
    <col min="3" max="3" width="8.8515625" style="1" customWidth="1"/>
    <col min="4" max="16384" width="8.8515625" style="1" customWidth="1"/>
  </cols>
  <sheetData>
    <row r="1" ht="15" customHeight="1">
      <c r="A1" s="4" t="s">
        <v>203</v>
      </c>
    </row>
    <row r="3" spans="1:2" ht="75.2" customHeight="1">
      <c r="A3" s="76" t="s">
        <v>135</v>
      </c>
      <c r="B3" s="77"/>
    </row>
    <row r="4" spans="1:2" ht="30.2" customHeight="1">
      <c r="A4" s="25" t="s">
        <v>47</v>
      </c>
      <c r="B4" s="25" t="s">
        <v>46</v>
      </c>
    </row>
    <row r="5" spans="1:2" ht="15" customHeight="1">
      <c r="A5" s="35" t="s">
        <v>211</v>
      </c>
      <c r="B5" s="61">
        <v>11.328125</v>
      </c>
    </row>
  </sheetData>
  <mergeCells count="1">
    <mergeCell ref="A3:B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
  <sheetViews>
    <sheetView workbookViewId="0" topLeftCell="A1">
      <selection activeCell="B1" sqref="B1"/>
    </sheetView>
  </sheetViews>
  <sheetFormatPr defaultColWidth="9.140625" defaultRowHeight="15" customHeight="1"/>
  <cols>
    <col min="1" max="1" width="47.7109375" style="6" customWidth="1"/>
    <col min="2" max="3" width="20.7109375" style="6" customWidth="1"/>
    <col min="4" max="16384" width="9.140625" style="6" customWidth="1"/>
  </cols>
  <sheetData>
    <row r="1" ht="15" customHeight="1">
      <c r="A1" s="12" t="s">
        <v>204</v>
      </c>
    </row>
    <row r="2" ht="15" customHeight="1">
      <c r="A2" s="12"/>
    </row>
    <row r="3" spans="1:3" s="12" customFormat="1" ht="15" customHeight="1">
      <c r="A3" s="7"/>
      <c r="B3" s="7" t="s">
        <v>0</v>
      </c>
      <c r="C3" s="7" t="s">
        <v>1</v>
      </c>
    </row>
    <row r="4" spans="1:3" ht="15" customHeight="1">
      <c r="A4" s="7" t="s">
        <v>2</v>
      </c>
      <c r="B4" s="36" t="s">
        <v>221</v>
      </c>
      <c r="C4" s="36" t="s">
        <v>220</v>
      </c>
    </row>
    <row r="5" spans="1:3" ht="15" customHeight="1">
      <c r="A5" s="7" t="s">
        <v>3</v>
      </c>
      <c r="B5" s="36" t="s">
        <v>218</v>
      </c>
      <c r="C5" s="36" t="s">
        <v>238</v>
      </c>
    </row>
    <row r="6" spans="1:3" ht="15" customHeight="1">
      <c r="A6" s="7" t="s">
        <v>4</v>
      </c>
      <c r="B6" s="36" t="s">
        <v>222</v>
      </c>
      <c r="C6" s="36" t="s">
        <v>219</v>
      </c>
    </row>
    <row r="7" spans="1:3" ht="15" customHeight="1">
      <c r="A7" s="7" t="s">
        <v>5</v>
      </c>
      <c r="B7" s="36" t="s">
        <v>223</v>
      </c>
      <c r="C7" s="36" t="s">
        <v>223</v>
      </c>
    </row>
    <row r="8" spans="1:3" ht="15" customHeight="1">
      <c r="A8" s="7" t="s">
        <v>6</v>
      </c>
      <c r="B8" s="36" t="s">
        <v>224</v>
      </c>
      <c r="C8" s="36" t="s">
        <v>225</v>
      </c>
    </row>
    <row r="9" spans="1:3" ht="15" customHeight="1">
      <c r="A9" s="7" t="s">
        <v>7</v>
      </c>
      <c r="B9" s="36" t="s">
        <v>226</v>
      </c>
      <c r="C9" s="98" t="s">
        <v>227</v>
      </c>
    </row>
    <row r="11" spans="1:3" ht="30.2" customHeight="1">
      <c r="A11" s="78" t="s">
        <v>8</v>
      </c>
      <c r="B11" s="78"/>
      <c r="C11" s="78"/>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topLeftCell="A1">
      <selection activeCell="B1" sqref="B1"/>
    </sheetView>
  </sheetViews>
  <sheetFormatPr defaultColWidth="8.8515625" defaultRowHeight="15" customHeight="1"/>
  <cols>
    <col min="1" max="1" width="90.28125" style="17" customWidth="1"/>
    <col min="2" max="2" width="25.7109375" style="17" customWidth="1"/>
    <col min="3" max="16384" width="8.8515625" style="17" customWidth="1"/>
  </cols>
  <sheetData>
    <row r="1" ht="15" customHeight="1">
      <c r="A1" s="12" t="s">
        <v>205</v>
      </c>
    </row>
    <row r="2" ht="15" customHeight="1">
      <c r="A2" s="20" t="s">
        <v>125</v>
      </c>
    </row>
    <row r="3" ht="15" customHeight="1">
      <c r="A3" s="17" t="s">
        <v>66</v>
      </c>
    </row>
    <row r="5" ht="45" customHeight="1">
      <c r="A5" s="24" t="s">
        <v>130</v>
      </c>
    </row>
    <row r="6" ht="15" customHeight="1">
      <c r="A6" s="35" t="s">
        <v>239</v>
      </c>
    </row>
    <row r="7" ht="15" customHeight="1">
      <c r="A7" s="35"/>
    </row>
    <row r="8" ht="15" customHeight="1">
      <c r="A8" s="35"/>
    </row>
    <row r="9" ht="15" customHeight="1">
      <c r="A9" s="1"/>
    </row>
    <row r="10" ht="60" customHeight="1">
      <c r="A10" s="24" t="s">
        <v>131</v>
      </c>
    </row>
    <row r="11" ht="20.1" customHeight="1">
      <c r="A11" s="99" t="s">
        <v>236</v>
      </c>
    </row>
    <row r="12" ht="39.95" customHeight="1">
      <c r="A12" s="99" t="s">
        <v>240</v>
      </c>
    </row>
    <row r="13" ht="20.1" customHeight="1">
      <c r="A13" s="99" t="s">
        <v>241</v>
      </c>
    </row>
    <row r="14" ht="20.1" customHeight="1">
      <c r="A14" s="99" t="s">
        <v>242</v>
      </c>
    </row>
    <row r="15" ht="20.1" customHeight="1">
      <c r="A15" s="99" t="s">
        <v>243</v>
      </c>
    </row>
    <row r="16" ht="20.1" customHeight="1">
      <c r="A16" s="99" t="s">
        <v>244</v>
      </c>
    </row>
    <row r="17" ht="20.1" customHeight="1">
      <c r="A17" s="99" t="s">
        <v>237</v>
      </c>
    </row>
    <row r="18" ht="20.1" customHeight="1">
      <c r="A18" s="99" t="s">
        <v>245</v>
      </c>
    </row>
    <row r="19" ht="39.95" customHeight="1">
      <c r="A19" s="99" t="s">
        <v>246</v>
      </c>
    </row>
    <row r="20" ht="20.1" customHeight="1">
      <c r="A20" s="99" t="s">
        <v>247</v>
      </c>
    </row>
    <row r="21" ht="20.1" customHeight="1">
      <c r="A21" s="99" t="s">
        <v>248</v>
      </c>
    </row>
    <row r="22" ht="15" customHeight="1">
      <c r="A22" s="99"/>
    </row>
    <row r="23" ht="15" customHeight="1">
      <c r="A23" s="1"/>
    </row>
    <row r="24" ht="30.2" customHeight="1">
      <c r="A24" s="15" t="s">
        <v>132</v>
      </c>
    </row>
    <row r="25" ht="15" customHeight="1">
      <c r="A25" s="35" t="s">
        <v>239</v>
      </c>
    </row>
    <row r="26" ht="15" customHeight="1">
      <c r="A26" s="35"/>
    </row>
    <row r="27" ht="15" customHeight="1">
      <c r="A27" s="35"/>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F12"/>
  <sheetViews>
    <sheetView workbookViewId="0" topLeftCell="A1">
      <selection activeCell="B1" sqref="B1"/>
    </sheetView>
  </sheetViews>
  <sheetFormatPr defaultColWidth="8.8515625" defaultRowHeight="15"/>
  <cols>
    <col min="1" max="1" width="50.7109375" style="6" customWidth="1"/>
    <col min="2" max="5" width="12.7109375" style="6" customWidth="1"/>
    <col min="6" max="6" width="27.7109375" style="6" customWidth="1"/>
    <col min="7" max="16384" width="8.8515625" style="6" customWidth="1"/>
  </cols>
  <sheetData>
    <row r="1" ht="13.7">
      <c r="A1" s="12" t="s">
        <v>206</v>
      </c>
    </row>
    <row r="2" ht="13.7">
      <c r="A2" s="20" t="s">
        <v>133</v>
      </c>
    </row>
    <row r="3" ht="13.7">
      <c r="A3" s="20"/>
    </row>
    <row r="4" spans="1:6" s="12" customFormat="1" ht="30.2" customHeight="1">
      <c r="A4" s="7" t="s">
        <v>84</v>
      </c>
      <c r="B4" s="7" t="s">
        <v>89</v>
      </c>
      <c r="C4" s="7" t="s">
        <v>85</v>
      </c>
      <c r="D4" s="7" t="s">
        <v>86</v>
      </c>
      <c r="E4" s="7" t="s">
        <v>107</v>
      </c>
      <c r="F4" s="7" t="s">
        <v>139</v>
      </c>
    </row>
    <row r="5" spans="1:6" ht="30.2" customHeight="1">
      <c r="A5" s="11" t="s">
        <v>140</v>
      </c>
      <c r="B5" s="61">
        <v>21</v>
      </c>
      <c r="C5" s="61">
        <v>27.8</v>
      </c>
      <c r="D5" s="61">
        <v>21.7</v>
      </c>
      <c r="E5" s="61">
        <v>17.8346053170582</v>
      </c>
      <c r="F5" s="47" t="s">
        <v>141</v>
      </c>
    </row>
    <row r="6" spans="1:6" ht="30.2" customHeight="1">
      <c r="A6" s="11" t="s">
        <v>142</v>
      </c>
      <c r="B6" s="61">
        <v>18.8</v>
      </c>
      <c r="C6" s="61">
        <v>20.8</v>
      </c>
      <c r="D6" s="61">
        <v>12.7</v>
      </c>
      <c r="E6" s="61">
        <v>12.9917180494295</v>
      </c>
      <c r="F6" s="47" t="s">
        <v>141</v>
      </c>
    </row>
    <row r="7" spans="1:6" ht="30.2" customHeight="1">
      <c r="A7" s="11" t="s">
        <v>143</v>
      </c>
      <c r="B7" s="61">
        <v>13.6</v>
      </c>
      <c r="C7" s="61">
        <v>16.3</v>
      </c>
      <c r="D7" s="61">
        <v>18.5</v>
      </c>
      <c r="E7" s="61">
        <v>11.8436563624727</v>
      </c>
      <c r="F7" s="47" t="s">
        <v>144</v>
      </c>
    </row>
    <row r="8" spans="1:6" ht="30.2" customHeight="1">
      <c r="A8" s="11" t="s">
        <v>145</v>
      </c>
      <c r="B8" s="61">
        <v>28</v>
      </c>
      <c r="C8" s="61">
        <v>33.3</v>
      </c>
      <c r="D8" s="61">
        <v>44.2</v>
      </c>
      <c r="E8" s="61">
        <v>32.5518543535735</v>
      </c>
      <c r="F8" s="47" t="s">
        <v>146</v>
      </c>
    </row>
    <row r="9" spans="1:6" ht="30.2" customHeight="1">
      <c r="A9" s="11" t="s">
        <v>136</v>
      </c>
      <c r="B9" s="61">
        <v>3.4</v>
      </c>
      <c r="C9" s="61">
        <v>3.2</v>
      </c>
      <c r="D9" s="61">
        <v>5.2</v>
      </c>
      <c r="E9" s="61">
        <v>2.0047014041704</v>
      </c>
      <c r="F9" s="47" t="s">
        <v>147</v>
      </c>
    </row>
    <row r="10" spans="1:6" ht="30.2" customHeight="1">
      <c r="A10" s="11" t="s">
        <v>137</v>
      </c>
      <c r="B10" s="62">
        <v>150</v>
      </c>
      <c r="C10" s="62">
        <v>150</v>
      </c>
      <c r="D10" s="62">
        <v>160</v>
      </c>
      <c r="E10" s="62">
        <v>115.032176486677</v>
      </c>
      <c r="F10" s="47" t="s">
        <v>148</v>
      </c>
    </row>
    <row r="11" spans="1:6" ht="30.2" customHeight="1">
      <c r="A11" s="11" t="s">
        <v>138</v>
      </c>
      <c r="B11" s="62">
        <v>139</v>
      </c>
      <c r="C11" s="62">
        <v>147</v>
      </c>
      <c r="D11" s="62">
        <v>249</v>
      </c>
      <c r="E11" s="62">
        <v>143.707654560777</v>
      </c>
      <c r="F11" s="47" t="s">
        <v>148</v>
      </c>
    </row>
    <row r="12" spans="1:6" ht="30.2" customHeight="1">
      <c r="A12" s="11" t="s">
        <v>149</v>
      </c>
      <c r="B12" s="61">
        <v>2.6</v>
      </c>
      <c r="C12" s="61" t="s">
        <v>212</v>
      </c>
      <c r="D12" s="61" t="s">
        <v>213</v>
      </c>
      <c r="E12" s="61">
        <v>5.59873644075063</v>
      </c>
      <c r="F12" s="47" t="s">
        <v>150</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2022-01-27T13:52:23Z</cp:lastPrinted>
  <dcterms:created xsi:type="dcterms:W3CDTF">2016-07-21T15:32:48Z</dcterms:created>
  <dcterms:modified xsi:type="dcterms:W3CDTF">2023-01-31T10:23:40Z</dcterms:modified>
  <cp:category/>
  <cp:version/>
  <cp:contentType/>
  <cp:contentStatus/>
</cp:coreProperties>
</file>