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300" tabRatio="733" activeTab="1"/>
  </bookViews>
  <sheets>
    <sheet name="Information" sheetId="19" r:id="rId1"/>
    <sheet name="13.2.1" sheetId="17" r:id="rId2"/>
    <sheet name="13.3.1" sheetId="10" r:id="rId3"/>
    <sheet name="13.3.1.1" sheetId="11" r:id="rId4"/>
    <sheet name="13.3.3.1" sheetId="13" r:id="rId5"/>
    <sheet name="13.3.3.2" sheetId="14" r:id="rId6"/>
    <sheet name="14.2" sheetId="2" r:id="rId7"/>
    <sheet name="15.1" sheetId="3" r:id="rId8"/>
    <sheet name="15.3" sheetId="6" r:id="rId9"/>
    <sheet name="15.2" sheetId="18" r:id="rId10"/>
    <sheet name="18.1" sheetId="12" r:id="rId11"/>
    <sheet name="18.5.1" sheetId="15" r:id="rId12"/>
  </sheets>
  <definedNames>
    <definedName name="_xlnm.Print_Area" localSheetId="4">'13.3.3.1'!$A$1:$F$45</definedName>
    <definedName name="_xlnm.Print_Area" localSheetId="0">'Information'!$A$1:$D$30</definedName>
    <definedName name="_xlnm.Print_Titles" localSheetId="0">'Information'!$5:$5</definedName>
    <definedName name="_xlnm.Print_Titles" localSheetId="1">'13.2.1'!$A:$A</definedName>
    <definedName name="_xlnm.Print_Titles" localSheetId="2">'13.3.1'!$A:$B</definedName>
    <definedName name="_xlnm.Print_Titles" localSheetId="8">'15.3'!$A:$B</definedName>
  </definedNames>
  <calcPr calcId="162913"/>
  <extLst/>
</workbook>
</file>

<file path=xl/sharedStrings.xml><?xml version="1.0" encoding="utf-8"?>
<sst xmlns="http://schemas.openxmlformats.org/spreadsheetml/2006/main" count="538" uniqueCount="260">
  <si>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</si>
  <si>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</si>
  <si>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</si>
  <si>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</si>
  <si>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</si>
  <si>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</si>
  <si>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</si>
  <si>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</si>
  <si>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</si>
  <si>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NACE 1</t>
  </si>
  <si>
    <t>NACE 2</t>
  </si>
  <si>
    <t>NACE 3</t>
  </si>
  <si>
    <t>NACE 4</t>
  </si>
  <si>
    <t>NACE 5</t>
  </si>
  <si>
    <t>NACE 6</t>
  </si>
  <si>
    <t>SBS</t>
  </si>
  <si>
    <t>size 7</t>
  </si>
  <si>
    <t>size 8</t>
  </si>
  <si>
    <t>size 9</t>
  </si>
  <si>
    <t>NACE 7</t>
  </si>
  <si>
    <t>NACE 8</t>
  </si>
  <si>
    <t>NACE 9</t>
  </si>
  <si>
    <t>NACE 10</t>
  </si>
  <si>
    <t>NACE 11</t>
  </si>
  <si>
    <t>NACE 12</t>
  </si>
  <si>
    <t>NACE 13</t>
  </si>
  <si>
    <t>NACE 14</t>
  </si>
  <si>
    <t>NACE 15</t>
  </si>
  <si>
    <t>NACE 16</t>
  </si>
  <si>
    <t>NACE 17</t>
  </si>
  <si>
    <t>NACE 18</t>
  </si>
  <si>
    <t>NACE 19</t>
  </si>
  <si>
    <t>NACE 20</t>
  </si>
  <si>
    <t>size 1 / size 4</t>
  </si>
  <si>
    <t>size 2 / size 5</t>
  </si>
  <si>
    <t>size 3 / size 6</t>
  </si>
  <si>
    <t>Number of enterprises</t>
  </si>
  <si>
    <t>Survey vehicle</t>
  </si>
  <si>
    <t>Not at all</t>
  </si>
  <si>
    <t>Partly (i.e. some questions only)</t>
  </si>
  <si>
    <t>Fully (i.e. all questions)</t>
  </si>
  <si>
    <t>If embedded in another survey, please give a short description of this survey.</t>
  </si>
  <si>
    <t>Number</t>
  </si>
  <si>
    <t>%</t>
  </si>
  <si>
    <t>All enterprises</t>
  </si>
  <si>
    <t xml:space="preserve">NACE 17 </t>
  </si>
  <si>
    <t>Item non-response rate (%)</t>
  </si>
  <si>
    <t>Variable (according to the code book, e.g. A10a)</t>
  </si>
  <si>
    <t>Imputation method used</t>
  </si>
  <si>
    <t>Estimated value</t>
  </si>
  <si>
    <t>Coefficient of variation</t>
  </si>
  <si>
    <t>Total number of persons employed</t>
  </si>
  <si>
    <t>Total number of enterprises that provided any form of CVT</t>
  </si>
  <si>
    <t>Ratio of the total number of enterprises that provided any form of CVT to the total number of enterprises</t>
  </si>
  <si>
    <t>Total number of enterprises that provided CVT courses</t>
  </si>
  <si>
    <t>Ratio of the total number of enterprises that provided CVT courses to the total number of enterprises</t>
  </si>
  <si>
    <t>Total number of persons employed in enterprises that provided any form of CVT</t>
  </si>
  <si>
    <t>Total number of participants in CVT courses</t>
  </si>
  <si>
    <t>Ratio of the total number of participants in CVT courses to the total number of persons employed</t>
  </si>
  <si>
    <t>Total number of enterprises providing IVT</t>
  </si>
  <si>
    <t>Ratio of the total number of enterprises providing IVT to the total number of enterprises</t>
  </si>
  <si>
    <t>If yes - please list the variables for which you used data from administrative sources?
(List of variables according to the code book, e.g. A10a.)</t>
  </si>
  <si>
    <r>
      <t xml:space="preserve">Ineligible: out-of-scope
</t>
    </r>
    <r>
      <rPr>
        <i/>
        <sz val="10"/>
        <rFont val="Calibri"/>
        <family val="2"/>
        <scheme val="minor"/>
      </rPr>
      <t>E.g. selected enterprises are not in the target population (i.e. less than 10 persons employed)</t>
    </r>
  </si>
  <si>
    <t>Over-coverage rate (%)</t>
  </si>
  <si>
    <t xml:space="preserve">NACE 20 and size categories are explained in Annex 1 and 2 of the CVTS manual. </t>
  </si>
  <si>
    <t>Countries with fewer than 50 million inhabitants should fill in the tables for 3 size classes (1-3), countries with 50 million inhabitants and more should fill in the tables for 6 size classes (4-9).</t>
  </si>
  <si>
    <r>
      <rPr>
        <i/>
        <sz val="10"/>
        <color theme="1"/>
        <rFont val="Calibri"/>
        <family val="2"/>
        <scheme val="minor"/>
      </rPr>
      <t xml:space="preserve">
Please add rows as necessary.</t>
    </r>
    <r>
      <rPr>
        <sz val="10"/>
        <color theme="1"/>
        <rFont val="Calibri"/>
        <family val="2"/>
        <scheme val="minor"/>
      </rPr>
      <t xml:space="preserve">
</t>
    </r>
  </si>
  <si>
    <t>Number of enterprises in the sampling frame</t>
  </si>
  <si>
    <t>Number of enterprises in the gross sample</t>
  </si>
  <si>
    <t>Number of enterprises in the net sample</t>
  </si>
  <si>
    <r>
      <t>Other ineligible</t>
    </r>
    <r>
      <rPr>
        <i/>
        <sz val="10"/>
        <rFont val="Calibri"/>
        <family val="2"/>
        <scheme val="minor"/>
      </rPr>
      <t xml:space="preserve">
E.g. no enterprise exists at the selected address or selected enterprise disappeared between the reference information from the sampling frame and the moment of the interview.</t>
    </r>
  </si>
  <si>
    <t>Examples / guidelines for each type of unit non-response</t>
  </si>
  <si>
    <t>Non-contact</t>
  </si>
  <si>
    <t>Refusal</t>
  </si>
  <si>
    <t>Inability to respond</t>
  </si>
  <si>
    <t>Other non-response</t>
  </si>
  <si>
    <t>Total unit non-response</t>
  </si>
  <si>
    <t>The selected enterprise was contacted but refused to take part in the survey.</t>
  </si>
  <si>
    <t>The selected enterprise was unable to participate (e.g. due to appropriate staff to reply).</t>
  </si>
  <si>
    <t>Types of unit non-response</t>
  </si>
  <si>
    <t>Questionnaire was never sent back.</t>
  </si>
  <si>
    <t>Rejected questionnaires</t>
  </si>
  <si>
    <t>Please specify the other types of non-response encountered.</t>
  </si>
  <si>
    <t>CVT main indicator</t>
  </si>
  <si>
    <t>CVTS 4 (2010)</t>
  </si>
  <si>
    <t>CVTS 5 (2015)</t>
  </si>
  <si>
    <t>Number of persons employed according to Structural Business Statistics</t>
  </si>
  <si>
    <t>Imputation rate (%)</t>
  </si>
  <si>
    <t>CVTS 3 (2005)</t>
  </si>
  <si>
    <t>Please add rows as necessary.</t>
  </si>
  <si>
    <t>Ratio of the total number of participants in CVT courses to the total number of persons employed in enterprises that provided CVT courses</t>
  </si>
  <si>
    <t>Unit non-response (number of eligible enterprises minus number of enterprises in the net sample)</t>
  </si>
  <si>
    <r>
      <t xml:space="preserve">Unit non-response rate
</t>
    </r>
    <r>
      <rPr>
        <i/>
        <sz val="10"/>
        <rFont val="Calibri"/>
        <family val="2"/>
        <scheme val="minor"/>
      </rPr>
      <t>(unit non-response / eligible enterprises * 100)</t>
    </r>
  </si>
  <si>
    <t>Number of eligible enterprises minus number of enterprises in the net sample.</t>
  </si>
  <si>
    <r>
      <t xml:space="preserve">Number of eligible enterprises
</t>
    </r>
    <r>
      <rPr>
        <i/>
        <sz val="10"/>
        <rFont val="Calibri"/>
        <family val="2"/>
        <scheme val="minor"/>
      </rPr>
      <t>I.e. the gross sample size minus the ineligible cases.</t>
    </r>
  </si>
  <si>
    <t>CAPI = computer assisted personal interview, i.e. interviewer is present</t>
  </si>
  <si>
    <t>CATI = computer assisted telephone interview i.e. interviewer is present</t>
  </si>
  <si>
    <t>CAWI = computer assisted web-interview, self-administered</t>
  </si>
  <si>
    <t>PAPI = paper assisted personal interview, i.e. interviewer is present</t>
  </si>
  <si>
    <t>PROC=1</t>
  </si>
  <si>
    <t>PROC=2</t>
  </si>
  <si>
    <t>PROC=3</t>
  </si>
  <si>
    <t>PROC=4</t>
  </si>
  <si>
    <t>PROC=5</t>
  </si>
  <si>
    <t>Other (PASI - paper assisted self-administered interview, CASI - non-web-based computer assisted self-administered interview)</t>
  </si>
  <si>
    <t>Total</t>
  </si>
  <si>
    <t>CVTS 6 (2020)</t>
  </si>
  <si>
    <t>CVTS 6 was a stand-alone survey.</t>
  </si>
  <si>
    <t>CVTS 6 was embedded in another survey.</t>
  </si>
  <si>
    <t>Did you use data from administrative sources for CVTS 6?</t>
  </si>
  <si>
    <t>Did you pilot test the CVTS 6 questionnaire?</t>
  </si>
  <si>
    <t>Number of persons employed according to CVTS 6</t>
  </si>
  <si>
    <t>Difference between SBS and CVTS 6 in %</t>
  </si>
  <si>
    <t>(SBS - CVTS 6) / SBS *100</t>
  </si>
  <si>
    <t>Total of enterprises</t>
  </si>
  <si>
    <t>Total number of enterprises</t>
  </si>
  <si>
    <t>Calculation methods</t>
  </si>
  <si>
    <t>Direct costs of CVT courses</t>
  </si>
  <si>
    <t>F1=1</t>
  </si>
  <si>
    <r>
      <t xml:space="preserve">Survey type
</t>
    </r>
    <r>
      <rPr>
        <i/>
        <sz val="10"/>
        <rFont val="Calibri"/>
        <family val="2"/>
        <scheme val="minor"/>
      </rPr>
      <t>Please indicate the number of questionnaires per survey type.</t>
    </r>
  </si>
  <si>
    <t>Total (= net sample)</t>
  </si>
  <si>
    <t>Please indicate whether the survey is mandatory or voluntary (for enterprises).</t>
  </si>
  <si>
    <t>Survey participation</t>
  </si>
  <si>
    <t>Coefficients of variation for CVTS 6 key statistics (see also Commission Regulation (EU) No 1153/2014, Annex V)</t>
  </si>
  <si>
    <t>Deviations from CVTS 6 concepts and definitions, deviations from the CVTS 6 questionnaire</t>
  </si>
  <si>
    <t>CVTS 6 quality report - annex</t>
  </si>
  <si>
    <t>The number of enterprises in the sampling frame.</t>
  </si>
  <si>
    <t>The number of enterprises in the gross sample.</t>
  </si>
  <si>
    <t>The number of enterprises in the net sample. The net sample is the effective sample, i.e. the actual number of responding enterprises.
(using actual NACE - A1 and actual size - A2tot)</t>
  </si>
  <si>
    <r>
      <t xml:space="preserve">CVTS 6 concepts and definitions
</t>
    </r>
    <r>
      <rPr>
        <i/>
        <sz val="10"/>
        <color theme="1"/>
        <rFont val="Calibri"/>
        <family val="2"/>
        <scheme val="minor"/>
      </rPr>
      <t>Please list the CVTS 6 concepts and definitions (see section 3 of the CVTS manual) for which your national survey differed and describe the differences.</t>
    </r>
  </si>
  <si>
    <r>
      <t xml:space="preserve">CVTS 6 variables
</t>
    </r>
    <r>
      <rPr>
        <i/>
        <sz val="10"/>
        <color theme="1"/>
        <rFont val="Calibri"/>
        <family val="2"/>
        <scheme val="minor"/>
      </rPr>
      <t>Please list the CVTS 6 variables for which your national implementation differed and describe the differences. This includes e.g. adding an open answer category and post-coding.</t>
    </r>
    <r>
      <rPr>
        <b/>
        <sz val="10"/>
        <color theme="1"/>
        <rFont val="Calibri"/>
        <family val="2"/>
        <scheme val="minor"/>
      </rPr>
      <t xml:space="preserve">
Please also list variables not covered by the EU legislation but added to the national questionnaire.</t>
    </r>
  </si>
  <si>
    <r>
      <t xml:space="preserve">CVTS 6 questionnaire
</t>
    </r>
    <r>
      <rPr>
        <i/>
        <sz val="10"/>
        <color theme="1"/>
        <rFont val="Calibri"/>
        <family val="2"/>
        <scheme val="minor"/>
      </rPr>
      <t>Please indicate any deviations from the European standard questionnaire (section 2 of the CVTS 6 manual).</t>
    </r>
  </si>
  <si>
    <t>For calculation methods, see sheet 'Information'.</t>
  </si>
  <si>
    <r>
      <t xml:space="preserve">CVTS 6
</t>
    </r>
    <r>
      <rPr>
        <i/>
        <sz val="10"/>
        <color theme="1"/>
        <rFont val="Calibri"/>
        <family val="2"/>
        <scheme val="minor"/>
      </rPr>
      <t>(using A1 and A2tot)</t>
    </r>
  </si>
  <si>
    <r>
      <rPr>
        <b/>
        <sz val="10"/>
        <rFont val="Calibri"/>
        <family val="2"/>
        <scheme val="minor"/>
      </rPr>
      <t>CVTS 6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all enterprises, training enterprises (CVT courses or any other form of CVT), CVT course enterprises or non-training enterprises.
Please add rows as necessary.</t>
    </r>
  </si>
  <si>
    <t>Hours spent in CVT courses - hours per person employed in all enterprises</t>
  </si>
  <si>
    <t>Direct costs of CVT courses per person employed in enterprises providing CVT courses (in EUR)</t>
  </si>
  <si>
    <t>Labour costs of participants of CVT courses per person employed in enterprises providing CVT courses (in EUR)</t>
  </si>
  <si>
    <t>Online table</t>
  </si>
  <si>
    <t>Enterprises providing any form of CVT as % of all enterprises</t>
  </si>
  <si>
    <t>trng_cvt_01s, trng_cvt_01n2</t>
  </si>
  <si>
    <t>Enterprises providing CVT courses as % of all enterprises</t>
  </si>
  <si>
    <t>Participants in CVT courses as % of all persons employed in all enterprises</t>
  </si>
  <si>
    <t>trng_cvt_12s, trng_cvt_12n2</t>
  </si>
  <si>
    <t>Participants in CVT courses as % of all persons employed in enterprises providing CVT courses</t>
  </si>
  <si>
    <t>trng_cvt_13s, trng_cvt_13n2</t>
  </si>
  <si>
    <t>trng_cvt_23s, trng_cvt_23n2</t>
  </si>
  <si>
    <t>trng_cvt_18s, trng_cvt_18n2</t>
  </si>
  <si>
    <t>Enterprises providing IVT as % of all enterprises</t>
  </si>
  <si>
    <t>trng_cvt_34s, trng_cvt_34n2</t>
  </si>
  <si>
    <t>Indicators</t>
  </si>
  <si>
    <t>N</t>
  </si>
  <si>
    <t>Numerator / Average</t>
  </si>
  <si>
    <t>Population / Denominator 
(excluding missing values)</t>
  </si>
  <si>
    <t>Enterprises providing training by type of training</t>
  </si>
  <si>
    <t>- Total number of enterprises providing any form of CVT (training enterprises)</t>
  </si>
  <si>
    <t>POP</t>
  </si>
  <si>
    <t>B1a=1 OR B1b=1 OR B2aflag=1 OR B2bflag=1 OR B2cflag=1 OR B2dflag=1 OR B2eflag=1</t>
  </si>
  <si>
    <t>- Enterprises providing any form of CVT as % of all enterprises</t>
  </si>
  <si>
    <t>All enterprises (weighted)</t>
  </si>
  <si>
    <t>- Total number of enterprises providing CVT courses</t>
  </si>
  <si>
    <t>B1a=1 OR B1b=1</t>
  </si>
  <si>
    <t>- Enterprises providing CVT courses as % of all enterprises</t>
  </si>
  <si>
    <t>Persons employed and participants</t>
  </si>
  <si>
    <t>- Total number of persons employed</t>
  </si>
  <si>
    <t>SUM(A2tot)</t>
  </si>
  <si>
    <t>- Total number of persons employed in enterprises providing any form of CVT</t>
  </si>
  <si>
    <t>SUM(A2tot) where (B1a=1 OR B1b=1 OR B2aflag=1 OR B2bflag=1 OR B2cflag=1 OR B2dflag=1 OR B2eflag=1)</t>
  </si>
  <si>
    <t>- Total number of participants in CVT courses</t>
  </si>
  <si>
    <t>SUM(C1tot) where C1tot&lt;999997</t>
  </si>
  <si>
    <t>- Participants in CVT courses as % of all persons employed in all enterprises</t>
  </si>
  <si>
    <t>- Participants in CVT courses as % of all persons employed in enterprises providing CVT courses</t>
  </si>
  <si>
    <t>SUM(A2tot) where (B1a=1 OR B1b=1)</t>
  </si>
  <si>
    <t>Hours</t>
  </si>
  <si>
    <t>- Hours spent in CVT courses - hours per person employed in all enterprises</t>
  </si>
  <si>
    <t>AVG</t>
  </si>
  <si>
    <t>SUM(C3tot) where C3tot &lt; 9999999997</t>
  </si>
  <si>
    <t>Costs</t>
  </si>
  <si>
    <t>- Total costs of CVT courses (direct costs plus net contributions to training funds)</t>
  </si>
  <si>
    <t>SUM(C7tot) where C7tot&lt;9999999997</t>
  </si>
  <si>
    <t>- Direct costs of CVT courses</t>
  </si>
  <si>
    <t>SUM(C7sub) where C7sub&lt;9999999997</t>
  </si>
  <si>
    <t>- Labour costs of participants of CVT courses</t>
  </si>
  <si>
    <t>SUM(PAC) where PAC&lt;9999999997</t>
  </si>
  <si>
    <t>- Direct costs of CVT courses per person employed in enterprises providing CVT courses (in EUR)</t>
  </si>
  <si>
    <t>- Labour costs of participants of CVT courses per person employed in enterprises providing CVT courses (in EUR)</t>
  </si>
  <si>
    <t>Initial vocational training (IVT)</t>
  </si>
  <si>
    <t>- Total number of enterprises providing IVT</t>
  </si>
  <si>
    <t>- Enterprises providing IVT as % of all enterprises</t>
  </si>
  <si>
    <t>- Total number of enterprises</t>
  </si>
  <si>
    <t>SUM(WEIGHT)</t>
  </si>
  <si>
    <t>Labour costs of participants in CVT courses</t>
  </si>
  <si>
    <t>The information is to be provided for the net sample (= effective sample, i.e. the actual number of responding enterprises).</t>
  </si>
  <si>
    <t>Table 13.2.1 Sampling errors - indicators</t>
  </si>
  <si>
    <t>Table 13.3.1 Coverage error</t>
  </si>
  <si>
    <t>Table 13.3.1.1 Over-coverage - rate</t>
  </si>
  <si>
    <r>
      <t xml:space="preserve">Gross sample
</t>
    </r>
    <r>
      <rPr>
        <i/>
        <sz val="10"/>
        <color theme="1"/>
        <rFont val="Calibri"/>
        <family val="2"/>
        <scheme val="minor"/>
      </rPr>
      <t>(as in table 13.3.1)</t>
    </r>
  </si>
  <si>
    <t>Table 13.3.3.1 Unit non-response - rate</t>
  </si>
  <si>
    <r>
      <t xml:space="preserve">Population
(enterprises in the sampling frame)
</t>
    </r>
    <r>
      <rPr>
        <i/>
        <sz val="10"/>
        <rFont val="Calibri"/>
        <family val="2"/>
        <scheme val="minor"/>
      </rPr>
      <t>(as in table 13.3.1)</t>
    </r>
  </si>
  <si>
    <r>
      <t xml:space="preserve">Eligible enterprises
</t>
    </r>
    <r>
      <rPr>
        <i/>
        <sz val="10"/>
        <rFont val="Calibri"/>
        <family val="2"/>
        <scheme val="minor"/>
      </rPr>
      <t>(for definition see table 13.3.1.1)</t>
    </r>
  </si>
  <si>
    <r>
      <t xml:space="preserve">Unit response (enterprises in the net sample, i.e. actual number of responding enterprises)
</t>
    </r>
    <r>
      <rPr>
        <i/>
        <sz val="10"/>
        <rFont val="Calibri"/>
        <family val="2"/>
        <scheme val="minor"/>
      </rPr>
      <t>(as in table 13.3.1)</t>
    </r>
  </si>
  <si>
    <t>Table 13.3.3.2 Item non-response - rate</t>
  </si>
  <si>
    <t>Table 14.2 Project phases - dates</t>
  </si>
  <si>
    <t>Table 15.1 Comparability - geographical</t>
  </si>
  <si>
    <t>Table 15.2 Comparability - over time</t>
  </si>
  <si>
    <t>Table 15.3 Coherence - cross-domain</t>
  </si>
  <si>
    <t>Table 18.1 Source data and data collection</t>
  </si>
  <si>
    <t>Table 18.5.1 Imputation - rate</t>
  </si>
  <si>
    <t>.</t>
  </si>
  <si>
    <t>A10A</t>
  </si>
  <si>
    <t>A10B</t>
  </si>
  <si>
    <t>A10C</t>
  </si>
  <si>
    <t>A10D</t>
  </si>
  <si>
    <t>B5B</t>
  </si>
  <si>
    <t>B6B</t>
  </si>
  <si>
    <t>C7A</t>
  </si>
  <si>
    <t>C7B</t>
  </si>
  <si>
    <t>C7C</t>
  </si>
  <si>
    <t>C7D</t>
  </si>
  <si>
    <t>NA</t>
  </si>
  <si>
    <t>All concepts and definitions were the same as in the Eurostat CVTS manual.</t>
  </si>
  <si>
    <t>B5a was not asked, as Estonia does not have any collective/mutual training funds to which enterprises can contribute.</t>
  </si>
  <si>
    <t>As there are no collective/mutual training funds, B6b was not provided as an option in the list.</t>
  </si>
  <si>
    <t>Answers for questions A1, A2 and A5 were entered from the business register. These questions were not asked in the questionnainre, but the answers of A2 were shown for the enterprises.</t>
  </si>
  <si>
    <t>For B2, enterprises were first asked to select any CVT forms used from a list, then asked about the absolute number of participants for each of the selected forms of CVT. This differs from the manual which uses a yes/no question for each form used and then asks about the percentage of employees participating immediately following each form. For Eurostat, the percentages were calculated later, based on these answers.</t>
  </si>
  <si>
    <t xml:space="preserve">For B5b and B6a-B6e, enterprises were first asked to select any measures they benefited from (B6a-B6e), then asked about the total amount benefited (B5b). </t>
  </si>
  <si>
    <t xml:space="preserve">The question A15 included the option "not applicable" in addition to the yes/no options provided in the manual, to better comply with the notes brought below the question in the manual. </t>
  </si>
  <si>
    <t>The questions A10 and A16b the answer "None of these" was added as the last answer.</t>
  </si>
  <si>
    <t>For questions D3 and E1 additional answer about COVID-19 was added. For data transmission to Eurostat, the information collected by the additional item is included in ‘other reasons’.</t>
  </si>
  <si>
    <t>Yes</t>
  </si>
  <si>
    <t>No</t>
  </si>
  <si>
    <t>A1, A2tot, A2m, A2f, A5</t>
  </si>
  <si>
    <t>Mandatory</t>
  </si>
  <si>
    <t>A4</t>
  </si>
  <si>
    <t>A5</t>
  </si>
  <si>
    <t>C1tot</t>
  </si>
  <si>
    <t>C3tot</t>
  </si>
  <si>
    <t>C7sub</t>
  </si>
  <si>
    <t>C7tot</t>
  </si>
  <si>
    <t>PAC</t>
  </si>
  <si>
    <t>C1m</t>
  </si>
  <si>
    <t>C1f</t>
  </si>
  <si>
    <t>C3i</t>
  </si>
  <si>
    <t>C3e</t>
  </si>
  <si>
    <t>Random regression imputation (IVEware)</t>
  </si>
  <si>
    <t>Deductive imputation</t>
  </si>
  <si>
    <r>
      <t>The selected enterprise did take part but the survey form cannot be used (poor quality - e.g. strong inconsistencies; unacceptable item-response /</t>
    </r>
    <r>
      <rPr>
        <b/>
        <i/>
        <sz val="10"/>
        <rFont val="Calibri"/>
        <family val="2"/>
        <scheme val="minor"/>
      </rPr>
      <t xml:space="preserve"> enterprise left most of the questions unanswered</t>
    </r>
    <r>
      <rPr>
        <i/>
        <sz val="10"/>
        <rFont val="Calibri"/>
        <family val="2"/>
        <scheme val="minor"/>
      </rPr>
      <t>; survey form got lost and interview cannot be repeated; etc.).</t>
    </r>
  </si>
  <si>
    <t>No contact person information found for this enterprise.</t>
  </si>
  <si>
    <t>The questionnaire also contained question A7, which was not required by the manual - Does the enterprise run a training centre or share a training centre with other enterprises or organisations to provide CVT for its persons employed? This question was taken from CVTS 4 and was added to CVTS 5. The main reason for adding the question was that our public online database contains some results from CVTS 3 and CVTS 4, including results based on this question. The question was added to enable us to extend the time series further.</t>
  </si>
  <si>
    <t>Due to A9 and A10 sharing a similar concept (future needs), the question A10 was only asked if the answer to the previous question A9 was "yes" (2 or 3). In the case of A9="no", the answers for A10 have been coded as non-response (9) to comply with Eurostat coding, but the majority of the non-response is actually "not applicable" (8).</t>
  </si>
  <si>
    <t>After C5, there is additional question C51, that asks to specify if there have been other categories covered by continuing vocational training courses of the enterprise. These categories are: learning national language; production and productivity; finance; marketing and sales; environment protection, energy saving, waste reduction; export and internationalisation; law.</t>
  </si>
  <si>
    <r>
      <t>NACE 18</t>
    </r>
    <r>
      <rPr>
        <b/>
        <vertAlign val="superscript"/>
        <sz val="10"/>
        <color theme="1"/>
        <rFont val="Calibri"/>
        <family val="2"/>
        <scheme val="minor"/>
      </rPr>
      <t>*)</t>
    </r>
  </si>
  <si>
    <r>
      <t>NACE 19</t>
    </r>
    <r>
      <rPr>
        <b/>
        <vertAlign val="superscript"/>
        <sz val="10"/>
        <color theme="1"/>
        <rFont val="Calibri"/>
        <family val="2"/>
        <scheme val="minor"/>
      </rPr>
      <t>*)</t>
    </r>
  </si>
  <si>
    <t>Refusal might include some non-contact situations and inability to respond. These enterprise's contact personas received the information letter and were contacted by phone if possible, but the CAWI questionnaire was never opened.</t>
  </si>
  <si>
    <t>Enterprise that logged into CAWI questionnaire but left most of the questions unanswered.</t>
  </si>
  <si>
    <r>
      <t>NACE 20</t>
    </r>
    <r>
      <rPr>
        <b/>
        <vertAlign val="superscript"/>
        <sz val="10"/>
        <color theme="1"/>
        <rFont val="Calibri"/>
        <family val="2"/>
        <scheme val="minor"/>
      </rPr>
      <t>**)</t>
    </r>
  </si>
  <si>
    <r>
      <t xml:space="preserve">Total costs of CVT courses *)
</t>
    </r>
    <r>
      <rPr>
        <sz val="10"/>
        <rFont val="Calibri"/>
        <family val="2"/>
        <scheme val="minor"/>
      </rPr>
      <t>(direct costs plus net contributions to training funds)</t>
    </r>
  </si>
  <si>
    <r>
      <t xml:space="preserve">*) </t>
    </r>
    <r>
      <rPr>
        <sz val="10"/>
        <color theme="1"/>
        <rFont val="Calibri"/>
        <family val="2"/>
        <scheme val="minor"/>
      </rPr>
      <t>Activity NACE section K is not covered</t>
    </r>
  </si>
  <si>
    <r>
      <t xml:space="preserve">**) </t>
    </r>
    <r>
      <rPr>
        <sz val="10"/>
        <color theme="1"/>
        <rFont val="Calibri"/>
        <family val="2"/>
        <scheme val="minor"/>
      </rPr>
      <t>Activity NACE division S94 is not covered by Estonian SBS, thus NACE20 consist of sections L, M, N, R (excluding division R 94) and S.</t>
    </r>
  </si>
  <si>
    <t>*) SUM(C7tot) where C7tot&lt;9999999997 and where (B1a=1 OR B1b=1)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</si>
</sst>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sz val="16"/>
      <color rgb="FFFF0000"/>
      <name val="Calibri"/>
      <family val="2"/>
      <scheme val="minor"/>
    </font>
    <font>
      <b/>
      <vertAlign val="superscript"/>
      <sz val="10"/>
      <color theme="1"/>
      <name val="Calibri"/>
      <family val="2"/>
      <scheme val="minor"/>
    </font>
    <font>
      <vertAlign val="superscript"/>
      <sz val="10"/>
      <color theme="1"/>
      <name val="Calibri"/>
      <family val="2"/>
      <scheme val="minor"/>
    </font>
    <font>
      <sz val="10"/>
      <color rgb="FFFF0000"/>
      <name val="Calibri"/>
      <family val="2"/>
      <scheme val="minor"/>
    </font>
  </fonts>
  <fills count="4">
    <fill>
      <patternFill/>
    </fill>
    <fill>
      <patternFill patternType="gray125"/>
    </fill>
    <fill>
      <patternFill patternType="solid">
        <fgColor indexed="9"/>
        <bgColor indexed="64"/>
      </patternFill>
    </fill>
    <fill>
      <patternFill patternType="solid">
        <fgColor theme="9" tint="0.7999799847602844"/>
        <bgColor indexed="64"/>
      </patternFill>
    </fill>
  </fills>
  <borders count="9">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24">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4" fillId="2" borderId="1" xfId="0" applyFont="1" applyFill="1" applyBorder="1" applyAlignment="1">
      <alignment vertical="center" wrapText="1"/>
    </xf>
    <xf numFmtId="0" fontId="3" fillId="0" borderId="0" xfId="0"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4" fillId="0" borderId="1" xfId="0" applyFont="1" applyFill="1" applyBorder="1" applyAlignment="1">
      <alignment vertical="center"/>
    </xf>
    <xf numFmtId="0" fontId="6" fillId="2" borderId="1" xfId="0"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8" fillId="0" borderId="0"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6" fillId="2" borderId="0" xfId="0" applyFont="1" applyFill="1" applyBorder="1" applyAlignment="1">
      <alignment vertical="center"/>
    </xf>
    <xf numFmtId="0" fontId="6" fillId="2" borderId="0" xfId="0" applyFont="1" applyFill="1" applyBorder="1" applyAlignment="1">
      <alignment vertical="center" wrapText="1"/>
    </xf>
    <xf numFmtId="0" fontId="8" fillId="0" borderId="0" xfId="0" applyFont="1" applyAlignment="1">
      <alignment vertical="center"/>
    </xf>
    <xf numFmtId="164" fontId="5" fillId="0" borderId="1" xfId="0" applyNumberFormat="1" applyFont="1" applyFill="1" applyBorder="1" applyAlignment="1">
      <alignment horizontal="center" vertical="center" wrapText="1"/>
    </xf>
    <xf numFmtId="0" fontId="2" fillId="0" borderId="1" xfId="0" applyFont="1" applyBorder="1" applyAlignment="1">
      <alignment vertical="center"/>
    </xf>
    <xf numFmtId="0" fontId="2" fillId="0" borderId="0" xfId="0" applyFont="1" applyFill="1" applyAlignment="1">
      <alignment horizontal="left" vertical="center"/>
    </xf>
    <xf numFmtId="0" fontId="2" fillId="0" borderId="1" xfId="0" applyFont="1" applyFill="1" applyBorder="1" applyAlignment="1">
      <alignment vertical="center"/>
    </xf>
    <xf numFmtId="0" fontId="5" fillId="0" borderId="1" xfId="0" applyFont="1" applyFill="1" applyBorder="1" applyAlignment="1">
      <alignment horizontal="center" vertical="center" wrapText="1"/>
    </xf>
    <xf numFmtId="0" fontId="6" fillId="2" borderId="4" xfId="0" applyFont="1" applyFill="1" applyBorder="1" applyAlignment="1">
      <alignment vertical="center" wrapText="1"/>
    </xf>
    <xf numFmtId="0" fontId="4" fillId="2" borderId="2" xfId="0" applyFont="1" applyFill="1" applyBorder="1" applyAlignment="1">
      <alignment vertical="center" wrapText="1"/>
    </xf>
    <xf numFmtId="0" fontId="8" fillId="0" borderId="0" xfId="0" applyFont="1" applyBorder="1" applyAlignment="1">
      <alignment vertical="center"/>
    </xf>
    <xf numFmtId="0" fontId="2" fillId="3" borderId="1" xfId="0" applyFont="1" applyFill="1" applyBorder="1" applyAlignment="1">
      <alignment horizontal="left" vertical="center"/>
    </xf>
    <xf numFmtId="0" fontId="2" fillId="3" borderId="1" xfId="0" applyFont="1" applyFill="1" applyBorder="1" applyAlignment="1">
      <alignment vertical="center"/>
    </xf>
    <xf numFmtId="0" fontId="2" fillId="0" borderId="0" xfId="0" applyFont="1" applyFill="1" applyAlignment="1">
      <alignment vertical="center"/>
    </xf>
    <xf numFmtId="0" fontId="3" fillId="0" borderId="0" xfId="0" applyFont="1" applyAlignment="1">
      <alignment horizontal="left"/>
    </xf>
    <xf numFmtId="0" fontId="2" fillId="0" borderId="0" xfId="0" applyFont="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center"/>
    </xf>
    <xf numFmtId="0" fontId="3" fillId="0" borderId="1" xfId="0" applyFont="1" applyBorder="1" applyAlignment="1">
      <alignment horizontal="center" wrapText="1"/>
    </xf>
    <xf numFmtId="0" fontId="5" fillId="2" borderId="1" xfId="0" applyFont="1" applyFill="1" applyBorder="1" applyAlignment="1">
      <alignment horizontal="left" wrapText="1"/>
    </xf>
    <xf numFmtId="0" fontId="5" fillId="0" borderId="1" xfId="0" applyFont="1" applyFill="1" applyBorder="1" applyAlignment="1">
      <alignment horizontal="left" wrapText="1"/>
    </xf>
    <xf numFmtId="0" fontId="3" fillId="0" borderId="1" xfId="0" applyFont="1" applyBorder="1" applyAlignment="1">
      <alignment horizontal="left"/>
    </xf>
    <xf numFmtId="0" fontId="5" fillId="0" borderId="1" xfId="0" applyFont="1" applyBorder="1" applyAlignment="1">
      <alignment vertical="center" wrapText="1"/>
    </xf>
    <xf numFmtId="0" fontId="8" fillId="0" borderId="0" xfId="0" applyFont="1" applyFill="1" applyBorder="1" applyAlignment="1">
      <alignment vertical="center" wrapText="1"/>
    </xf>
    <xf numFmtId="0" fontId="2" fillId="3" borderId="1" xfId="0" applyFont="1" applyFill="1" applyBorder="1" applyAlignment="1" quotePrefix="1">
      <alignment horizontal="lef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20" applyFont="1" applyFill="1" applyBorder="1" applyAlignment="1">
      <alignment horizontal="left" vertical="center" wrapText="1"/>
      <protection/>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1" xfId="20" applyFont="1" applyFill="1" applyBorder="1" applyAlignment="1" quotePrefix="1">
      <alignment horizontal="left" vertical="center" wrapText="1"/>
      <protection/>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20" applyFont="1" applyFill="1" applyBorder="1" applyAlignment="1" quotePrefix="1">
      <alignment horizontal="left" vertical="center" wrapText="1"/>
      <protection/>
    </xf>
    <xf numFmtId="0" fontId="2" fillId="3" borderId="1" xfId="0" applyFont="1" applyFill="1" applyBorder="1" applyAlignment="1">
      <alignment horizontal="right" vertical="center"/>
    </xf>
    <xf numFmtId="164" fontId="2" fillId="3" borderId="1" xfId="0" applyNumberFormat="1" applyFont="1" applyFill="1" applyBorder="1" applyAlignment="1">
      <alignment horizontal="right" vertical="center"/>
    </xf>
    <xf numFmtId="1" fontId="2" fillId="3" borderId="1" xfId="0" applyNumberFormat="1" applyFont="1" applyFill="1" applyBorder="1" applyAlignment="1">
      <alignment horizontal="right" vertical="center"/>
    </xf>
    <xf numFmtId="0" fontId="4" fillId="3" borderId="1" xfId="0" applyFont="1" applyFill="1" applyBorder="1" applyAlignment="1">
      <alignment horizontal="right" vertical="center"/>
    </xf>
    <xf numFmtId="0" fontId="9" fillId="0" borderId="5" xfId="0" applyFont="1" applyFill="1" applyBorder="1" applyAlignment="1">
      <alignment vertical="center"/>
    </xf>
    <xf numFmtId="164" fontId="2" fillId="3"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vertical="center"/>
    </xf>
    <xf numFmtId="14" fontId="2" fillId="3" borderId="1" xfId="0" applyNumberFormat="1" applyFont="1" applyFill="1" applyBorder="1" applyAlignment="1">
      <alignment horizontal="right" vertical="center"/>
    </xf>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xf numFmtId="0" fontId="12" fillId="0" borderId="0" xfId="0" applyFont="1" applyFill="1" applyBorder="1" applyAlignment="1">
      <alignment vertical="center"/>
    </xf>
    <xf numFmtId="0" fontId="11" fillId="0" borderId="0" xfId="0" applyFont="1" applyAlignment="1">
      <alignment horizontal="left"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3" borderId="1" xfId="0" applyFont="1" applyFill="1" applyBorder="1" applyAlignment="1" quotePrefix="1">
      <alignment horizontal="center" vertical="center"/>
    </xf>
    <xf numFmtId="0" fontId="2"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4" fillId="3" borderId="1" xfId="0" applyNumberFormat="1" applyFont="1" applyFill="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election activeCell="B1" sqref="B1"/>
    </sheetView>
  </sheetViews>
  <sheetFormatPr defaultColWidth="9.140625" defaultRowHeight="15"/>
  <cols>
    <col min="1" max="1" width="54.57421875" style="1" customWidth="1"/>
    <col min="2" max="2" width="7.57421875" style="62" customWidth="1"/>
    <col min="3" max="3" width="28.421875" style="1" customWidth="1"/>
    <col min="4" max="4" width="48.57421875" style="1" customWidth="1"/>
    <col min="5" max="8" width="15.57421875" style="6" customWidth="1"/>
    <col min="9" max="16384" width="9.140625" style="6" customWidth="1"/>
  </cols>
  <sheetData>
    <row r="1" ht="15">
      <c r="A1" s="4" t="s">
        <v>125</v>
      </c>
    </row>
    <row r="3" spans="1:8" s="50" customFormat="1" ht="15">
      <c r="A3" s="65" t="s">
        <v>116</v>
      </c>
      <c r="B3" s="63"/>
      <c r="C3" s="30"/>
      <c r="D3" s="30"/>
      <c r="E3" s="17"/>
      <c r="F3" s="17"/>
      <c r="G3" s="17"/>
      <c r="H3" s="17"/>
    </row>
    <row r="4" spans="1:4" s="50" customFormat="1" ht="15">
      <c r="A4" s="42"/>
      <c r="B4" s="64"/>
      <c r="C4" s="42"/>
      <c r="D4" s="42"/>
    </row>
    <row r="5" spans="1:4" s="50" customFormat="1" ht="25.5">
      <c r="A5" s="66" t="s">
        <v>150</v>
      </c>
      <c r="B5" s="67" t="s">
        <v>151</v>
      </c>
      <c r="C5" s="66" t="s">
        <v>152</v>
      </c>
      <c r="D5" s="31" t="s">
        <v>153</v>
      </c>
    </row>
    <row r="6" spans="1:4" s="50" customFormat="1" ht="15">
      <c r="A6" s="68" t="s">
        <v>154</v>
      </c>
      <c r="B6" s="69"/>
      <c r="C6" s="70"/>
      <c r="D6" s="70"/>
    </row>
    <row r="7" spans="1:4" s="50" customFormat="1" ht="15">
      <c r="A7" s="71" t="s">
        <v>189</v>
      </c>
      <c r="B7" s="69" t="s">
        <v>156</v>
      </c>
      <c r="C7" s="70"/>
      <c r="D7" s="72" t="s">
        <v>190</v>
      </c>
    </row>
    <row r="8" spans="1:4" s="50" customFormat="1" ht="25.5">
      <c r="A8" s="71" t="s">
        <v>155</v>
      </c>
      <c r="B8" s="73" t="s">
        <v>156</v>
      </c>
      <c r="C8" s="70"/>
      <c r="D8" s="72" t="s">
        <v>157</v>
      </c>
    </row>
    <row r="9" spans="1:4" s="50" customFormat="1" ht="38.25">
      <c r="A9" s="71" t="s">
        <v>158</v>
      </c>
      <c r="B9" s="73" t="s">
        <v>43</v>
      </c>
      <c r="C9" s="72" t="s">
        <v>157</v>
      </c>
      <c r="D9" s="74" t="s">
        <v>159</v>
      </c>
    </row>
    <row r="10" spans="1:4" s="50" customFormat="1" ht="15">
      <c r="A10" s="71" t="s">
        <v>160</v>
      </c>
      <c r="B10" s="73" t="s">
        <v>156</v>
      </c>
      <c r="C10" s="70"/>
      <c r="D10" s="74" t="s">
        <v>161</v>
      </c>
    </row>
    <row r="11" spans="1:4" s="50" customFormat="1" ht="15">
      <c r="A11" s="71" t="s">
        <v>162</v>
      </c>
      <c r="B11" s="73" t="s">
        <v>43</v>
      </c>
      <c r="C11" s="74" t="s">
        <v>161</v>
      </c>
      <c r="D11" s="74" t="s">
        <v>159</v>
      </c>
    </row>
    <row r="12" spans="1:4" s="50" customFormat="1" ht="15">
      <c r="A12" s="68" t="s">
        <v>163</v>
      </c>
      <c r="B12" s="69"/>
      <c r="C12" s="70"/>
      <c r="D12" s="70"/>
    </row>
    <row r="13" spans="1:4" s="50" customFormat="1" ht="15">
      <c r="A13" s="71" t="s">
        <v>164</v>
      </c>
      <c r="B13" s="73" t="s">
        <v>156</v>
      </c>
      <c r="C13" s="72"/>
      <c r="D13" s="72" t="s">
        <v>165</v>
      </c>
    </row>
    <row r="14" spans="1:4" s="50" customFormat="1" ht="25.5">
      <c r="A14" s="71" t="s">
        <v>166</v>
      </c>
      <c r="B14" s="73" t="s">
        <v>156</v>
      </c>
      <c r="C14" s="72"/>
      <c r="D14" s="72" t="s">
        <v>167</v>
      </c>
    </row>
    <row r="15" spans="1:4" s="50" customFormat="1" ht="15">
      <c r="A15" s="71" t="s">
        <v>168</v>
      </c>
      <c r="B15" s="73" t="s">
        <v>156</v>
      </c>
      <c r="C15" s="72"/>
      <c r="D15" s="72" t="s">
        <v>169</v>
      </c>
    </row>
    <row r="16" spans="1:4" s="50" customFormat="1" ht="25.5">
      <c r="A16" s="71" t="s">
        <v>170</v>
      </c>
      <c r="B16" s="73" t="s">
        <v>43</v>
      </c>
      <c r="C16" s="72" t="s">
        <v>169</v>
      </c>
      <c r="D16" s="72" t="s">
        <v>165</v>
      </c>
    </row>
    <row r="17" spans="1:4" s="50" customFormat="1" ht="25.5">
      <c r="A17" s="71" t="s">
        <v>171</v>
      </c>
      <c r="B17" s="73" t="s">
        <v>43</v>
      </c>
      <c r="C17" s="72" t="s">
        <v>169</v>
      </c>
      <c r="D17" s="72" t="s">
        <v>172</v>
      </c>
    </row>
    <row r="18" spans="1:4" s="50" customFormat="1" ht="15">
      <c r="A18" s="68" t="s">
        <v>173</v>
      </c>
      <c r="B18" s="75"/>
      <c r="C18" s="72"/>
      <c r="D18" s="72"/>
    </row>
    <row r="19" spans="1:4" s="50" customFormat="1" ht="25.5">
      <c r="A19" s="71" t="s">
        <v>174</v>
      </c>
      <c r="B19" s="75" t="s">
        <v>175</v>
      </c>
      <c r="C19" s="72" t="s">
        <v>176</v>
      </c>
      <c r="D19" s="72" t="s">
        <v>165</v>
      </c>
    </row>
    <row r="20" spans="1:4" s="50" customFormat="1" ht="15">
      <c r="A20" s="76" t="s">
        <v>177</v>
      </c>
      <c r="B20" s="75"/>
      <c r="C20" s="72"/>
      <c r="D20" s="72"/>
    </row>
    <row r="21" spans="1:4" s="50" customFormat="1" ht="25.5">
      <c r="A21" s="71" t="s">
        <v>178</v>
      </c>
      <c r="B21" s="75" t="s">
        <v>156</v>
      </c>
      <c r="C21" s="72"/>
      <c r="D21" s="72" t="s">
        <v>179</v>
      </c>
    </row>
    <row r="22" spans="1:4" s="50" customFormat="1" ht="15">
      <c r="A22" s="71" t="s">
        <v>180</v>
      </c>
      <c r="B22" s="75" t="s">
        <v>156</v>
      </c>
      <c r="C22" s="72"/>
      <c r="D22" s="72" t="s">
        <v>181</v>
      </c>
    </row>
    <row r="23" spans="1:4" s="50" customFormat="1" ht="15">
      <c r="A23" s="71" t="s">
        <v>182</v>
      </c>
      <c r="B23" s="75" t="s">
        <v>156</v>
      </c>
      <c r="C23" s="72"/>
      <c r="D23" s="72" t="s">
        <v>183</v>
      </c>
    </row>
    <row r="24" spans="1:4" s="50" customFormat="1" ht="25.5">
      <c r="A24" s="71" t="s">
        <v>184</v>
      </c>
      <c r="B24" s="75" t="s">
        <v>175</v>
      </c>
      <c r="C24" s="72" t="s">
        <v>181</v>
      </c>
      <c r="D24" s="72" t="s">
        <v>172</v>
      </c>
    </row>
    <row r="25" spans="1:4" s="50" customFormat="1" ht="25.5">
      <c r="A25" s="71" t="s">
        <v>185</v>
      </c>
      <c r="B25" s="75" t="s">
        <v>175</v>
      </c>
      <c r="C25" s="72" t="s">
        <v>183</v>
      </c>
      <c r="D25" s="72" t="s">
        <v>172</v>
      </c>
    </row>
    <row r="26" spans="1:4" s="50" customFormat="1" ht="15">
      <c r="A26" s="76" t="s">
        <v>186</v>
      </c>
      <c r="B26" s="75"/>
      <c r="C26" s="72"/>
      <c r="D26" s="72"/>
    </row>
    <row r="27" spans="1:4" s="50" customFormat="1" ht="15">
      <c r="A27" s="71" t="s">
        <v>187</v>
      </c>
      <c r="B27" s="73" t="s">
        <v>156</v>
      </c>
      <c r="C27" s="72"/>
      <c r="D27" s="72" t="s">
        <v>118</v>
      </c>
    </row>
    <row r="28" spans="1:4" s="50" customFormat="1" ht="15">
      <c r="A28" s="71" t="s">
        <v>188</v>
      </c>
      <c r="B28" s="75" t="s">
        <v>43</v>
      </c>
      <c r="C28" s="72" t="s">
        <v>118</v>
      </c>
      <c r="D28" s="74" t="s">
        <v>159</v>
      </c>
    </row>
    <row r="29" spans="1:4" s="50" customFormat="1" ht="15">
      <c r="A29" s="42"/>
      <c r="B29" s="64"/>
      <c r="C29" s="42"/>
      <c r="D29" s="42"/>
    </row>
    <row r="30" spans="1:4" s="50" customFormat="1" ht="15">
      <c r="A30" s="42"/>
      <c r="B30" s="64"/>
      <c r="C30" s="42"/>
      <c r="D30" s="42"/>
    </row>
    <row r="31" spans="1:4" s="50" customFormat="1" ht="15">
      <c r="A31" s="42"/>
      <c r="B31" s="64"/>
      <c r="C31" s="42"/>
      <c r="D31" s="42"/>
    </row>
    <row r="32" spans="1:4" s="50" customFormat="1" ht="15">
      <c r="A32" s="42"/>
      <c r="B32" s="64"/>
      <c r="C32" s="42"/>
      <c r="D32" s="42"/>
    </row>
    <row r="33" spans="1:4" s="50" customFormat="1" ht="15">
      <c r="A33" s="42"/>
      <c r="B33" s="64"/>
      <c r="C33" s="42"/>
      <c r="D33" s="42"/>
    </row>
    <row r="34" spans="1:4" s="50" customFormat="1" ht="15">
      <c r="A34" s="42"/>
      <c r="B34" s="64"/>
      <c r="C34" s="42"/>
      <c r="D34" s="42"/>
    </row>
    <row r="35" spans="1:4" s="50" customFormat="1" ht="15">
      <c r="A35" s="42"/>
      <c r="B35" s="64"/>
      <c r="C35" s="42"/>
      <c r="D35" s="42"/>
    </row>
    <row r="36" spans="1:4" s="50" customFormat="1" ht="15">
      <c r="A36" s="42"/>
      <c r="B36" s="64"/>
      <c r="C36" s="42"/>
      <c r="D36" s="42"/>
    </row>
    <row r="37" spans="1:4" s="50" customFormat="1" ht="15">
      <c r="A37" s="42"/>
      <c r="B37" s="64"/>
      <c r="C37" s="42"/>
      <c r="D37" s="42"/>
    </row>
    <row r="38" spans="1:4" s="50" customFormat="1" ht="15">
      <c r="A38" s="42"/>
      <c r="B38" s="64"/>
      <c r="C38" s="42"/>
      <c r="D38" s="42"/>
    </row>
    <row r="39" spans="1:4" s="50" customFormat="1" ht="15">
      <c r="A39" s="42"/>
      <c r="B39" s="64"/>
      <c r="C39" s="42"/>
      <c r="D39" s="42"/>
    </row>
    <row r="40" spans="1:4" s="50" customFormat="1" ht="15">
      <c r="A40" s="42"/>
      <c r="B40" s="64"/>
      <c r="C40" s="42"/>
      <c r="D40" s="42"/>
    </row>
    <row r="41" spans="1:4" s="50" customFormat="1" ht="15">
      <c r="A41" s="42"/>
      <c r="B41" s="64"/>
      <c r="C41" s="42"/>
      <c r="D41" s="42"/>
    </row>
    <row r="42" spans="1:4" s="50" customFormat="1" ht="15">
      <c r="A42" s="42"/>
      <c r="B42" s="64"/>
      <c r="C42" s="42"/>
      <c r="D42" s="42"/>
    </row>
    <row r="43" spans="1:4" s="50" customFormat="1" ht="15">
      <c r="A43" s="42"/>
      <c r="B43" s="64"/>
      <c r="C43" s="42"/>
      <c r="D43" s="42"/>
    </row>
    <row r="44" spans="1:4" s="50" customFormat="1" ht="15">
      <c r="A44" s="42"/>
      <c r="B44" s="64"/>
      <c r="C44" s="42"/>
      <c r="D44" s="42"/>
    </row>
    <row r="45" spans="1:4" s="50" customFormat="1" ht="15">
      <c r="A45" s="42"/>
      <c r="B45" s="64"/>
      <c r="C45" s="42"/>
      <c r="D45" s="42"/>
    </row>
    <row r="46" spans="1:4" s="50" customFormat="1" ht="15">
      <c r="A46" s="42"/>
      <c r="B46" s="64"/>
      <c r="C46" s="42"/>
      <c r="D46" s="42"/>
    </row>
    <row r="47" spans="1:4" s="50" customFormat="1" ht="15">
      <c r="A47" s="42"/>
      <c r="B47" s="64"/>
      <c r="C47" s="42"/>
      <c r="D47" s="42"/>
    </row>
    <row r="48" spans="1:4" s="50" customFormat="1" ht="15">
      <c r="A48" s="42"/>
      <c r="B48" s="64"/>
      <c r="C48" s="42"/>
      <c r="D48" s="42"/>
    </row>
    <row r="49" spans="1:4" s="50" customFormat="1" ht="15">
      <c r="A49" s="42"/>
      <c r="B49" s="64"/>
      <c r="C49" s="42"/>
      <c r="D49" s="42"/>
    </row>
    <row r="50" spans="1:4" s="50" customFormat="1" ht="15">
      <c r="A50" s="42"/>
      <c r="B50" s="64"/>
      <c r="C50" s="42"/>
      <c r="D50" s="42"/>
    </row>
    <row r="51" spans="1:4" s="50" customFormat="1" ht="15">
      <c r="A51" s="42"/>
      <c r="B51" s="64"/>
      <c r="C51" s="42"/>
      <c r="D51" s="42"/>
    </row>
    <row r="52" spans="1:4" s="50" customFormat="1" ht="15">
      <c r="A52" s="42"/>
      <c r="B52" s="64"/>
      <c r="C52" s="42"/>
      <c r="D52" s="42"/>
    </row>
    <row r="53" spans="1:4" s="50" customFormat="1" ht="15">
      <c r="A53" s="42"/>
      <c r="B53" s="64"/>
      <c r="C53" s="42"/>
      <c r="D53" s="42"/>
    </row>
    <row r="54" spans="1:4" s="50" customFormat="1" ht="15">
      <c r="A54" s="42"/>
      <c r="B54" s="64"/>
      <c r="C54" s="42"/>
      <c r="D54" s="42"/>
    </row>
  </sheetData>
  <printOptions/>
  <pageMargins left="0.7086614173228347" right="0.7086614173228347" top="0.7480314960629921" bottom="0.7480314960629921" header="0.31496062992125984" footer="0.31496062992125984"/>
  <pageSetup horizontalDpi="600" verticalDpi="600" orientation="landscape" paperSize="9" scale="93" r:id="rId1"/>
  <headerFooter>
    <oddHeader>&amp;C&amp;A</oddHeader>
    <oddFooter>&amp;CPage &amp;P of &amp;N</oddFooter>
  </headerFooter>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90" zoomScaleNormal="90" workbookViewId="0" topLeftCell="A1">
      <selection activeCell="B1" sqref="B1"/>
    </sheetView>
  </sheetViews>
  <sheetFormatPr defaultColWidth="8.8515625" defaultRowHeight="15"/>
  <cols>
    <col min="1" max="1" width="50.57421875" style="6" customWidth="1"/>
    <col min="2" max="5" width="12.57421875" style="6" customWidth="1"/>
    <col min="6" max="6" width="27.57421875" style="6" customWidth="1"/>
    <col min="7" max="16384" width="8.8515625" style="6" customWidth="1"/>
  </cols>
  <sheetData>
    <row r="1" spans="1:7" ht="15">
      <c r="A1" s="34" t="s">
        <v>204</v>
      </c>
      <c r="C1" s="50"/>
      <c r="D1" s="50"/>
      <c r="E1" s="50"/>
      <c r="F1" s="50"/>
      <c r="G1" s="50"/>
    </row>
    <row r="2" ht="15">
      <c r="A2" s="24" t="s">
        <v>132</v>
      </c>
    </row>
    <row r="3" ht="15">
      <c r="A3" s="24"/>
    </row>
    <row r="4" spans="1:6" s="34" customFormat="1" ht="30" customHeight="1">
      <c r="A4" s="7" t="s">
        <v>83</v>
      </c>
      <c r="B4" s="7" t="s">
        <v>88</v>
      </c>
      <c r="C4" s="7" t="s">
        <v>84</v>
      </c>
      <c r="D4" s="7" t="s">
        <v>85</v>
      </c>
      <c r="E4" s="7" t="s">
        <v>106</v>
      </c>
      <c r="F4" s="7" t="s">
        <v>138</v>
      </c>
    </row>
    <row r="5" spans="1:6" ht="30" customHeight="1">
      <c r="A5" s="12" t="s">
        <v>139</v>
      </c>
      <c r="B5" s="78">
        <v>66.6</v>
      </c>
      <c r="C5" s="78">
        <v>67.7</v>
      </c>
      <c r="D5" s="78">
        <v>86.1</v>
      </c>
      <c r="E5" s="78">
        <v>79.8104234362212</v>
      </c>
      <c r="F5" s="61" t="s">
        <v>140</v>
      </c>
    </row>
    <row r="6" spans="1:6" ht="30" customHeight="1">
      <c r="A6" s="12" t="s">
        <v>141</v>
      </c>
      <c r="B6" s="78">
        <v>55.7</v>
      </c>
      <c r="C6" s="78">
        <v>56.9</v>
      </c>
      <c r="D6" s="78">
        <v>64.4</v>
      </c>
      <c r="E6" s="78">
        <v>59.6479365978842</v>
      </c>
      <c r="F6" s="61" t="s">
        <v>140</v>
      </c>
    </row>
    <row r="7" spans="1:6" ht="30" customHeight="1">
      <c r="A7" s="12" t="s">
        <v>142</v>
      </c>
      <c r="B7" s="78">
        <v>24.4</v>
      </c>
      <c r="C7" s="78">
        <v>30.6</v>
      </c>
      <c r="D7" s="78">
        <v>31.9</v>
      </c>
      <c r="E7" s="78">
        <v>31.275983105135</v>
      </c>
      <c r="F7" s="61" t="s">
        <v>143</v>
      </c>
    </row>
    <row r="8" spans="1:6" ht="30" customHeight="1">
      <c r="A8" s="12" t="s">
        <v>144</v>
      </c>
      <c r="B8" s="78">
        <v>32.4</v>
      </c>
      <c r="C8" s="78">
        <v>40.4</v>
      </c>
      <c r="D8" s="78">
        <v>39.1</v>
      </c>
      <c r="E8" s="78">
        <v>40.6987133074984</v>
      </c>
      <c r="F8" s="61" t="s">
        <v>145</v>
      </c>
    </row>
    <row r="9" spans="1:6" ht="30" customHeight="1">
      <c r="A9" s="12" t="s">
        <v>135</v>
      </c>
      <c r="B9" s="78">
        <v>6.6</v>
      </c>
      <c r="C9" s="78">
        <v>8</v>
      </c>
      <c r="D9" s="78">
        <v>14.4</v>
      </c>
      <c r="E9" s="78">
        <v>6.86598321520328</v>
      </c>
      <c r="F9" s="61" t="s">
        <v>146</v>
      </c>
    </row>
    <row r="10" spans="1:6" ht="30" customHeight="1">
      <c r="A10" s="12" t="s">
        <v>136</v>
      </c>
      <c r="B10" s="79">
        <v>114</v>
      </c>
      <c r="C10" s="79">
        <v>97</v>
      </c>
      <c r="D10" s="79">
        <v>154</v>
      </c>
      <c r="E10" s="79">
        <v>122.864886820502</v>
      </c>
      <c r="F10" s="61" t="s">
        <v>147</v>
      </c>
    </row>
    <row r="11" spans="1:6" ht="30" customHeight="1">
      <c r="A11" s="12" t="s">
        <v>137</v>
      </c>
      <c r="B11" s="79">
        <v>59</v>
      </c>
      <c r="C11" s="79">
        <v>108</v>
      </c>
      <c r="D11" s="79">
        <v>203</v>
      </c>
      <c r="E11" s="79">
        <v>243.062690832843</v>
      </c>
      <c r="F11" s="61" t="s">
        <v>147</v>
      </c>
    </row>
    <row r="12" spans="1:6" ht="30" customHeight="1">
      <c r="A12" s="12" t="s">
        <v>148</v>
      </c>
      <c r="B12" s="78">
        <v>1.2</v>
      </c>
      <c r="C12" s="78">
        <v>19.2</v>
      </c>
      <c r="D12" s="78">
        <v>22</v>
      </c>
      <c r="E12" s="78">
        <v>15.0588556490261</v>
      </c>
      <c r="F12" s="61" t="s">
        <v>149</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election activeCell="B1" sqref="B1"/>
    </sheetView>
  </sheetViews>
  <sheetFormatPr defaultColWidth="8.8515625" defaultRowHeight="15" customHeight="1"/>
  <cols>
    <col min="1" max="1" width="75.421875" style="8" customWidth="1"/>
    <col min="2" max="2" width="21.421875" style="8" customWidth="1"/>
    <col min="3" max="16384" width="8.8515625" style="8" customWidth="1"/>
  </cols>
  <sheetData>
    <row r="1" ht="15" customHeight="1">
      <c r="A1" s="13" t="s">
        <v>206</v>
      </c>
    </row>
    <row r="3" spans="1:3" ht="15" customHeight="1">
      <c r="A3" s="119" t="s">
        <v>37</v>
      </c>
      <c r="B3" s="120"/>
      <c r="C3" s="41"/>
    </row>
    <row r="4" spans="1:3" ht="15" customHeight="1">
      <c r="A4" s="9" t="s">
        <v>107</v>
      </c>
      <c r="B4" s="91" t="s">
        <v>229</v>
      </c>
      <c r="C4" s="41"/>
    </row>
    <row r="5" spans="1:3" ht="15" customHeight="1">
      <c r="A5" s="9" t="s">
        <v>108</v>
      </c>
      <c r="B5" s="91" t="s">
        <v>230</v>
      </c>
      <c r="C5" s="41"/>
    </row>
    <row r="6" spans="1:3" ht="60" customHeight="1">
      <c r="A6" s="10" t="s">
        <v>41</v>
      </c>
      <c r="B6" s="91"/>
      <c r="C6" s="41"/>
    </row>
    <row r="7" spans="1:3" ht="15" customHeight="1">
      <c r="A7" s="3" t="s">
        <v>109</v>
      </c>
      <c r="B7" s="91" t="s">
        <v>229</v>
      </c>
      <c r="C7" s="41"/>
    </row>
    <row r="8" spans="1:3" ht="60" customHeight="1">
      <c r="A8" s="10" t="s">
        <v>61</v>
      </c>
      <c r="B8" s="91" t="s">
        <v>231</v>
      </c>
      <c r="C8" s="41"/>
    </row>
    <row r="9" spans="1:3" ht="15" customHeight="1">
      <c r="A9" s="119" t="s">
        <v>122</v>
      </c>
      <c r="B9" s="120"/>
      <c r="C9" s="45"/>
    </row>
    <row r="10" spans="1:3" ht="15" customHeight="1">
      <c r="A10" s="46" t="s">
        <v>121</v>
      </c>
      <c r="B10" s="91" t="s">
        <v>232</v>
      </c>
      <c r="C10" s="41"/>
    </row>
    <row r="11" spans="1:3" ht="30" customHeight="1">
      <c r="A11" s="121" t="s">
        <v>119</v>
      </c>
      <c r="B11" s="120"/>
      <c r="C11" s="41"/>
    </row>
    <row r="12" spans="1:3" ht="15" customHeight="1">
      <c r="A12" s="9" t="s">
        <v>95</v>
      </c>
      <c r="B12" s="80">
        <v>0</v>
      </c>
      <c r="C12" s="49" t="s">
        <v>99</v>
      </c>
    </row>
    <row r="13" spans="1:3" ht="15" customHeight="1">
      <c r="A13" s="9" t="s">
        <v>96</v>
      </c>
      <c r="B13" s="80">
        <v>0</v>
      </c>
      <c r="C13" s="49" t="s">
        <v>100</v>
      </c>
    </row>
    <row r="14" spans="1:3" ht="15" customHeight="1">
      <c r="A14" s="9" t="s">
        <v>97</v>
      </c>
      <c r="B14" s="80">
        <v>1589</v>
      </c>
      <c r="C14" s="49" t="s">
        <v>101</v>
      </c>
    </row>
    <row r="15" spans="1:3" ht="30" customHeight="1">
      <c r="A15" s="11" t="s">
        <v>98</v>
      </c>
      <c r="B15" s="80">
        <v>0</v>
      </c>
      <c r="C15" s="49" t="s">
        <v>102</v>
      </c>
    </row>
    <row r="16" spans="1:3" ht="25.5">
      <c r="A16" s="11" t="s">
        <v>104</v>
      </c>
      <c r="B16" s="80">
        <v>0</v>
      </c>
      <c r="C16" s="49" t="s">
        <v>103</v>
      </c>
    </row>
    <row r="17" spans="1:3" ht="12.75">
      <c r="A17" s="11" t="s">
        <v>120</v>
      </c>
      <c r="B17" s="80">
        <f>SUM(B12:B16)</f>
        <v>1589</v>
      </c>
      <c r="C17" s="43"/>
    </row>
    <row r="18" spans="1:3" ht="15" customHeight="1">
      <c r="A18" s="121" t="s">
        <v>110</v>
      </c>
      <c r="B18" s="122"/>
      <c r="C18" s="41"/>
    </row>
    <row r="19" spans="1:3" ht="15" customHeight="1">
      <c r="A19" s="9" t="s">
        <v>38</v>
      </c>
      <c r="B19" s="91" t="s">
        <v>230</v>
      </c>
      <c r="C19" s="41"/>
    </row>
    <row r="20" spans="1:3" ht="15" customHeight="1">
      <c r="A20" s="9" t="s">
        <v>39</v>
      </c>
      <c r="B20" s="91"/>
      <c r="C20" s="41"/>
    </row>
    <row r="21" spans="1:3" ht="15" customHeight="1">
      <c r="A21" s="9" t="s">
        <v>40</v>
      </c>
      <c r="B21" s="91"/>
      <c r="C21" s="41"/>
    </row>
  </sheetData>
  <mergeCells count="4">
    <mergeCell ref="A3:B3"/>
    <mergeCell ref="A11:B11"/>
    <mergeCell ref="A18:B18"/>
    <mergeCell ref="A9:B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election activeCell="B1" sqref="B1"/>
    </sheetView>
  </sheetViews>
  <sheetFormatPr defaultColWidth="8.8515625" defaultRowHeight="15" customHeight="1"/>
  <cols>
    <col min="1" max="2" width="25.57421875" style="6" customWidth="1"/>
    <col min="3" max="3" width="50.57421875" style="6" customWidth="1"/>
    <col min="4" max="16384" width="8.8515625" style="6" customWidth="1"/>
  </cols>
  <sheetData>
    <row r="1" ht="15" customHeight="1">
      <c r="A1" s="34" t="s">
        <v>207</v>
      </c>
    </row>
    <row r="2" ht="15" customHeight="1">
      <c r="A2" s="39" t="s">
        <v>89</v>
      </c>
    </row>
    <row r="4" spans="1:3" ht="30" customHeight="1">
      <c r="A4" s="59" t="s">
        <v>47</v>
      </c>
      <c r="B4" s="59" t="s">
        <v>87</v>
      </c>
      <c r="C4" s="7" t="s">
        <v>48</v>
      </c>
    </row>
    <row r="5" spans="1:3" ht="15" customHeight="1">
      <c r="A5" s="92" t="s">
        <v>233</v>
      </c>
      <c r="B5" s="49">
        <v>7.6</v>
      </c>
      <c r="C5" s="49" t="s">
        <v>244</v>
      </c>
    </row>
    <row r="6" spans="1:3" ht="15" customHeight="1">
      <c r="A6" s="92" t="s">
        <v>234</v>
      </c>
      <c r="B6" s="49">
        <v>0</v>
      </c>
      <c r="C6" s="49"/>
    </row>
    <row r="7" spans="1:3" ht="15" customHeight="1">
      <c r="A7" s="92" t="s">
        <v>235</v>
      </c>
      <c r="B7" s="49">
        <v>5.4</v>
      </c>
      <c r="C7" s="49" t="s">
        <v>244</v>
      </c>
    </row>
    <row r="8" spans="1:3" ht="15" customHeight="1">
      <c r="A8" s="92" t="s">
        <v>236</v>
      </c>
      <c r="B8" s="49">
        <v>0</v>
      </c>
      <c r="C8" s="49"/>
    </row>
    <row r="9" spans="1:3" ht="15" customHeight="1">
      <c r="A9" s="92" t="s">
        <v>237</v>
      </c>
      <c r="B9" s="49">
        <v>0.4</v>
      </c>
      <c r="C9" s="49" t="s">
        <v>244</v>
      </c>
    </row>
    <row r="10" spans="1:3" ht="15" customHeight="1">
      <c r="A10" s="92" t="s">
        <v>238</v>
      </c>
      <c r="B10" s="49">
        <v>0.4</v>
      </c>
      <c r="C10" s="49" t="s">
        <v>245</v>
      </c>
    </row>
    <row r="11" spans="1:3" ht="15" customHeight="1">
      <c r="A11" s="92" t="s">
        <v>239</v>
      </c>
      <c r="B11" s="49">
        <v>6.7</v>
      </c>
      <c r="C11" s="49" t="s">
        <v>245</v>
      </c>
    </row>
    <row r="12" spans="1:3" ht="15" customHeight="1">
      <c r="A12" s="92" t="s">
        <v>240</v>
      </c>
      <c r="B12" s="49">
        <v>6.5</v>
      </c>
      <c r="C12" s="49" t="s">
        <v>245</v>
      </c>
    </row>
    <row r="13" spans="1:3" ht="15" customHeight="1">
      <c r="A13" s="92" t="s">
        <v>241</v>
      </c>
      <c r="B13" s="49">
        <v>6.5</v>
      </c>
      <c r="C13" s="49" t="s">
        <v>245</v>
      </c>
    </row>
    <row r="14" spans="1:3" ht="15" customHeight="1">
      <c r="A14" s="92" t="s">
        <v>242</v>
      </c>
      <c r="B14" s="49">
        <v>0</v>
      </c>
      <c r="C14" s="49"/>
    </row>
    <row r="15" spans="1:3" ht="15" customHeight="1">
      <c r="A15" s="92" t="s">
        <v>243</v>
      </c>
      <c r="B15" s="49">
        <v>0</v>
      </c>
      <c r="C15" s="49"/>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tabSelected="1" workbookViewId="0" topLeftCell="A1">
      <selection activeCell="C1" sqref="C1"/>
    </sheetView>
  </sheetViews>
  <sheetFormatPr defaultColWidth="15.57421875" defaultRowHeight="15" customHeight="1"/>
  <cols>
    <col min="1" max="1" width="17.57421875" style="17" customWidth="1"/>
    <col min="2" max="21" width="15.57421875" style="17" customWidth="1"/>
    <col min="22" max="23" width="15.57421875" style="93" customWidth="1"/>
    <col min="24" max="16384" width="15.57421875" style="17" customWidth="1"/>
  </cols>
  <sheetData>
    <row r="1" spans="1:3" ht="15" customHeight="1">
      <c r="A1" s="16" t="s">
        <v>193</v>
      </c>
      <c r="B1" s="16"/>
      <c r="C1" s="16"/>
    </row>
    <row r="2" spans="1:3" ht="15" customHeight="1">
      <c r="A2" s="24" t="s">
        <v>123</v>
      </c>
      <c r="B2" s="24"/>
      <c r="C2" s="24"/>
    </row>
    <row r="3" ht="15" customHeight="1">
      <c r="A3" s="17" t="s">
        <v>64</v>
      </c>
    </row>
    <row r="4" ht="15" customHeight="1">
      <c r="A4" s="17" t="s">
        <v>65</v>
      </c>
    </row>
    <row r="5" ht="15" customHeight="1">
      <c r="A5" s="24" t="s">
        <v>132</v>
      </c>
    </row>
    <row r="6" ht="15" customHeight="1">
      <c r="A6" s="24" t="s">
        <v>192</v>
      </c>
    </row>
    <row r="7" spans="2:5" ht="59.45" customHeight="1">
      <c r="B7" s="81"/>
      <c r="C7" s="81"/>
      <c r="D7" s="81"/>
      <c r="E7" s="81"/>
    </row>
    <row r="8" spans="1:31" s="19" customFormat="1" ht="60" customHeight="1">
      <c r="A8" s="18"/>
      <c r="B8" s="95" t="s">
        <v>115</v>
      </c>
      <c r="C8" s="95"/>
      <c r="D8" s="95" t="s">
        <v>51</v>
      </c>
      <c r="E8" s="95"/>
      <c r="F8" s="95" t="s">
        <v>52</v>
      </c>
      <c r="G8" s="95"/>
      <c r="H8" s="95" t="s">
        <v>53</v>
      </c>
      <c r="I8" s="95"/>
      <c r="J8" s="95" t="s">
        <v>54</v>
      </c>
      <c r="K8" s="95"/>
      <c r="L8" s="95" t="s">
        <v>55</v>
      </c>
      <c r="M8" s="95"/>
      <c r="N8" s="95" t="s">
        <v>56</v>
      </c>
      <c r="O8" s="95"/>
      <c r="P8" s="95" t="s">
        <v>57</v>
      </c>
      <c r="Q8" s="95"/>
      <c r="R8" s="95" t="s">
        <v>58</v>
      </c>
      <c r="S8" s="95"/>
      <c r="T8" s="95" t="s">
        <v>90</v>
      </c>
      <c r="U8" s="95"/>
      <c r="V8" s="96" t="s">
        <v>256</v>
      </c>
      <c r="W8" s="96"/>
      <c r="X8" s="95" t="s">
        <v>117</v>
      </c>
      <c r="Y8" s="95"/>
      <c r="Z8" s="95" t="s">
        <v>191</v>
      </c>
      <c r="AA8" s="95"/>
      <c r="AB8" s="95" t="s">
        <v>59</v>
      </c>
      <c r="AC8" s="95"/>
      <c r="AD8" s="95" t="s">
        <v>60</v>
      </c>
      <c r="AE8" s="95"/>
    </row>
    <row r="9" spans="1:31" s="60" customFormat="1" ht="30" customHeight="1">
      <c r="A9" s="10"/>
      <c r="B9" s="10" t="s">
        <v>49</v>
      </c>
      <c r="C9" s="10" t="s">
        <v>50</v>
      </c>
      <c r="D9" s="10" t="s">
        <v>49</v>
      </c>
      <c r="E9" s="10" t="s">
        <v>50</v>
      </c>
      <c r="F9" s="10" t="s">
        <v>49</v>
      </c>
      <c r="G9" s="10" t="s">
        <v>50</v>
      </c>
      <c r="H9" s="10" t="s">
        <v>49</v>
      </c>
      <c r="I9" s="10" t="s">
        <v>50</v>
      </c>
      <c r="J9" s="10" t="s">
        <v>49</v>
      </c>
      <c r="K9" s="10" t="s">
        <v>50</v>
      </c>
      <c r="L9" s="10" t="s">
        <v>49</v>
      </c>
      <c r="M9" s="10" t="s">
        <v>50</v>
      </c>
      <c r="N9" s="10" t="s">
        <v>49</v>
      </c>
      <c r="O9" s="10" t="s">
        <v>50</v>
      </c>
      <c r="P9" s="10" t="s">
        <v>49</v>
      </c>
      <c r="Q9" s="10" t="s">
        <v>50</v>
      </c>
      <c r="R9" s="10" t="s">
        <v>49</v>
      </c>
      <c r="S9" s="10" t="s">
        <v>50</v>
      </c>
      <c r="T9" s="10" t="s">
        <v>49</v>
      </c>
      <c r="U9" s="10" t="s">
        <v>50</v>
      </c>
      <c r="V9" s="10" t="s">
        <v>49</v>
      </c>
      <c r="W9" s="10" t="s">
        <v>50</v>
      </c>
      <c r="X9" s="10" t="s">
        <v>49</v>
      </c>
      <c r="Y9" s="10" t="s">
        <v>50</v>
      </c>
      <c r="Z9" s="10" t="s">
        <v>49</v>
      </c>
      <c r="AA9" s="10" t="s">
        <v>50</v>
      </c>
      <c r="AB9" s="10" t="s">
        <v>49</v>
      </c>
      <c r="AC9" s="10" t="s">
        <v>50</v>
      </c>
      <c r="AD9" s="10" t="s">
        <v>49</v>
      </c>
      <c r="AE9" s="10" t="s">
        <v>50</v>
      </c>
    </row>
    <row r="10" spans="1:31" ht="15" customHeight="1">
      <c r="A10" s="14" t="s">
        <v>114</v>
      </c>
      <c r="B10" s="77">
        <v>7130</v>
      </c>
      <c r="C10" s="77">
        <v>0</v>
      </c>
      <c r="D10" s="77">
        <v>337229.29</v>
      </c>
      <c r="E10" s="77">
        <v>1.6730784814353286</v>
      </c>
      <c r="F10" s="77">
        <v>5690.48</v>
      </c>
      <c r="G10" s="77">
        <v>1.990544252742666</v>
      </c>
      <c r="H10" s="77">
        <v>0.8</v>
      </c>
      <c r="I10" s="77">
        <v>1.990544252742666</v>
      </c>
      <c r="J10" s="77">
        <v>4252.9</v>
      </c>
      <c r="K10" s="77">
        <v>3.045239289871334</v>
      </c>
      <c r="L10" s="77">
        <v>0.6</v>
      </c>
      <c r="M10" s="77">
        <v>3.045239289871333</v>
      </c>
      <c r="N10" s="77">
        <v>301047.45</v>
      </c>
      <c r="O10" s="77">
        <v>2.0282797677960027</v>
      </c>
      <c r="P10" s="77">
        <v>105471.78</v>
      </c>
      <c r="Q10" s="77">
        <v>4.016940285600022</v>
      </c>
      <c r="R10" s="77">
        <v>0.31</v>
      </c>
      <c r="S10" s="77">
        <v>3.022702396383567</v>
      </c>
      <c r="T10" s="77">
        <v>0.41</v>
      </c>
      <c r="U10" s="77">
        <v>2.9007762285436622</v>
      </c>
      <c r="V10" s="123">
        <v>31108705.78</v>
      </c>
      <c r="W10" s="80">
        <v>7.7</v>
      </c>
      <c r="X10" s="77">
        <v>31840755.56</v>
      </c>
      <c r="Y10" s="77">
        <v>7.590625140496855</v>
      </c>
      <c r="Z10" s="77">
        <v>62990329.67</v>
      </c>
      <c r="AA10" s="77">
        <v>10.47340713848325</v>
      </c>
      <c r="AB10" s="77">
        <v>1073.7</v>
      </c>
      <c r="AC10" s="77">
        <v>8.773575403598947</v>
      </c>
      <c r="AD10" s="77">
        <v>0.15</v>
      </c>
      <c r="AE10" s="77">
        <v>8.773575403598947</v>
      </c>
    </row>
    <row r="11" spans="1:31" ht="15" customHeight="1">
      <c r="A11" s="2" t="s">
        <v>33</v>
      </c>
      <c r="B11" s="77">
        <v>5790.34</v>
      </c>
      <c r="C11" s="77">
        <v>0.5680229910262534</v>
      </c>
      <c r="D11" s="77">
        <v>118750.65</v>
      </c>
      <c r="E11" s="77">
        <v>1.467593684815201</v>
      </c>
      <c r="F11" s="77">
        <v>4473.89</v>
      </c>
      <c r="G11" s="77">
        <v>2.582862531939171</v>
      </c>
      <c r="H11" s="77">
        <v>0.77</v>
      </c>
      <c r="I11" s="77">
        <v>2.512908689322799</v>
      </c>
      <c r="J11" s="77">
        <v>3193.08</v>
      </c>
      <c r="K11" s="77">
        <v>4.062099626473055</v>
      </c>
      <c r="L11" s="77">
        <v>0.55</v>
      </c>
      <c r="M11" s="77">
        <v>4.013846025323475</v>
      </c>
      <c r="N11" s="77">
        <v>94532.14</v>
      </c>
      <c r="O11" s="77">
        <v>2.741029413522256</v>
      </c>
      <c r="P11" s="77">
        <v>28012.12</v>
      </c>
      <c r="Q11" s="77">
        <v>4.737476186936323</v>
      </c>
      <c r="R11" s="77">
        <v>0.24</v>
      </c>
      <c r="S11" s="77">
        <v>4.4438533975613135</v>
      </c>
      <c r="T11" s="77">
        <v>0.41</v>
      </c>
      <c r="U11" s="77">
        <v>4.028511467258335</v>
      </c>
      <c r="V11" s="123">
        <v>9528892.76</v>
      </c>
      <c r="W11" s="80">
        <v>9.35</v>
      </c>
      <c r="X11" s="77">
        <v>10022073.38</v>
      </c>
      <c r="Y11" s="77">
        <v>9.452998937143581</v>
      </c>
      <c r="Z11" s="77">
        <v>12910573.07</v>
      </c>
      <c r="AA11" s="77">
        <v>15.126719461846024</v>
      </c>
      <c r="AB11" s="77">
        <v>697.08</v>
      </c>
      <c r="AC11" s="77">
        <v>13.12684255741578</v>
      </c>
      <c r="AD11" s="77">
        <v>0.12</v>
      </c>
      <c r="AE11" s="77">
        <v>13.122068179193244</v>
      </c>
    </row>
    <row r="12" spans="1:31" ht="15" customHeight="1">
      <c r="A12" s="2" t="s">
        <v>34</v>
      </c>
      <c r="B12" s="77">
        <v>1164.58</v>
      </c>
      <c r="C12" s="77">
        <v>2.848495307853416</v>
      </c>
      <c r="D12" s="77">
        <v>115309.02</v>
      </c>
      <c r="E12" s="77">
        <v>2.187626728712988</v>
      </c>
      <c r="F12" s="77">
        <v>1043.02</v>
      </c>
      <c r="G12" s="77">
        <v>3.118166844140817</v>
      </c>
      <c r="H12" s="77">
        <v>0.9</v>
      </c>
      <c r="I12" s="77">
        <v>1.273315751308079</v>
      </c>
      <c r="J12" s="77">
        <v>897.26</v>
      </c>
      <c r="K12" s="77">
        <v>3.5096689833657115</v>
      </c>
      <c r="L12" s="77">
        <v>0.77</v>
      </c>
      <c r="M12" s="77">
        <v>1.9852816508584465</v>
      </c>
      <c r="N12" s="77">
        <v>103917.47</v>
      </c>
      <c r="O12" s="77">
        <v>2.4557063024166386</v>
      </c>
      <c r="P12" s="77">
        <v>32368.84</v>
      </c>
      <c r="Q12" s="77">
        <v>4.385662012937838</v>
      </c>
      <c r="R12" s="77">
        <v>0.28</v>
      </c>
      <c r="S12" s="77">
        <v>3.477211357247979</v>
      </c>
      <c r="T12" s="77">
        <v>0.35</v>
      </c>
      <c r="U12" s="77">
        <v>3.3935136055206017</v>
      </c>
      <c r="V12" s="123">
        <v>12630171.61</v>
      </c>
      <c r="W12" s="80">
        <v>16.41</v>
      </c>
      <c r="X12" s="77">
        <v>12752100.61</v>
      </c>
      <c r="Y12" s="77">
        <v>16.15195140778061</v>
      </c>
      <c r="Z12" s="77">
        <v>25641694.59</v>
      </c>
      <c r="AA12" s="77">
        <v>10.790494730633817</v>
      </c>
      <c r="AB12" s="77">
        <v>293.37</v>
      </c>
      <c r="AC12" s="77">
        <v>7.700749051467223</v>
      </c>
      <c r="AD12" s="77">
        <v>0.25</v>
      </c>
      <c r="AE12" s="77">
        <v>6.687418881824089</v>
      </c>
    </row>
    <row r="13" spans="1:31" ht="15" customHeight="1">
      <c r="A13" s="2" t="s">
        <v>35</v>
      </c>
      <c r="B13" s="77">
        <v>175.08</v>
      </c>
      <c r="C13" s="77">
        <v>2.599381531385813</v>
      </c>
      <c r="D13" s="77">
        <v>103169.62</v>
      </c>
      <c r="E13" s="77">
        <v>5.185134768944404</v>
      </c>
      <c r="F13" s="77">
        <v>173.57</v>
      </c>
      <c r="G13" s="77">
        <v>2.6633050990474105</v>
      </c>
      <c r="H13" s="77">
        <v>0.99</v>
      </c>
      <c r="I13" s="77">
        <v>0.5022620305856619</v>
      </c>
      <c r="J13" s="77">
        <v>162.56</v>
      </c>
      <c r="K13" s="77">
        <v>2.881133993659633</v>
      </c>
      <c r="L13" s="77">
        <v>0.93</v>
      </c>
      <c r="M13" s="77">
        <v>1.5892995471024622</v>
      </c>
      <c r="N13" s="77">
        <v>102597.85</v>
      </c>
      <c r="O13" s="77">
        <v>5.235464070369597</v>
      </c>
      <c r="P13" s="77">
        <v>45090.81</v>
      </c>
      <c r="Q13" s="77">
        <v>8.076764915720155</v>
      </c>
      <c r="R13" s="77">
        <v>0.44</v>
      </c>
      <c r="S13" s="77">
        <v>5.7605281604721315</v>
      </c>
      <c r="T13" s="77">
        <v>0.46</v>
      </c>
      <c r="U13" s="77">
        <v>5.741625417532322</v>
      </c>
      <c r="V13" s="123">
        <v>8949641.41</v>
      </c>
      <c r="W13" s="80">
        <v>9.47</v>
      </c>
      <c r="X13" s="77">
        <v>9066581.58</v>
      </c>
      <c r="Y13" s="77">
        <v>9.4389983331862</v>
      </c>
      <c r="Z13" s="77">
        <v>24438062</v>
      </c>
      <c r="AA13" s="77">
        <v>23.211776253919158</v>
      </c>
      <c r="AB13" s="77">
        <v>83.25</v>
      </c>
      <c r="AC13" s="77">
        <v>6.0400574059444025</v>
      </c>
      <c r="AD13" s="77">
        <v>0.48</v>
      </c>
      <c r="AE13" s="77">
        <v>5.762186984788373</v>
      </c>
    </row>
    <row r="14" spans="1:31" ht="15" customHeight="1">
      <c r="A14" s="2" t="s">
        <v>16</v>
      </c>
      <c r="B14" s="77"/>
      <c r="C14" s="77"/>
      <c r="D14" s="77"/>
      <c r="E14" s="77"/>
      <c r="F14" s="77"/>
      <c r="G14" s="77"/>
      <c r="H14" s="77"/>
      <c r="I14" s="77"/>
      <c r="J14" s="77"/>
      <c r="K14" s="77"/>
      <c r="L14" s="77"/>
      <c r="M14" s="77"/>
      <c r="N14" s="77"/>
      <c r="O14" s="77"/>
      <c r="P14" s="77"/>
      <c r="Q14" s="77"/>
      <c r="R14" s="77"/>
      <c r="S14" s="77"/>
      <c r="T14" s="77"/>
      <c r="U14" s="77"/>
      <c r="V14" s="123"/>
      <c r="W14" s="80"/>
      <c r="X14" s="77"/>
      <c r="Y14" s="77"/>
      <c r="Z14" s="77"/>
      <c r="AA14" s="77"/>
      <c r="AB14" s="77"/>
      <c r="AC14" s="77"/>
      <c r="AD14" s="77"/>
      <c r="AE14" s="77"/>
    </row>
    <row r="15" spans="1:31" ht="15" customHeight="1">
      <c r="A15" s="2" t="s">
        <v>17</v>
      </c>
      <c r="B15" s="77"/>
      <c r="C15" s="77"/>
      <c r="D15" s="77"/>
      <c r="E15" s="77"/>
      <c r="F15" s="77"/>
      <c r="G15" s="77"/>
      <c r="H15" s="77"/>
      <c r="I15" s="77"/>
      <c r="J15" s="77"/>
      <c r="K15" s="77"/>
      <c r="L15" s="77"/>
      <c r="M15" s="77"/>
      <c r="N15" s="77"/>
      <c r="O15" s="77"/>
      <c r="P15" s="77"/>
      <c r="Q15" s="77"/>
      <c r="R15" s="77"/>
      <c r="S15" s="77"/>
      <c r="T15" s="77"/>
      <c r="U15" s="77"/>
      <c r="V15" s="123"/>
      <c r="W15" s="80"/>
      <c r="X15" s="77"/>
      <c r="Y15" s="77"/>
      <c r="Z15" s="77"/>
      <c r="AA15" s="77"/>
      <c r="AB15" s="77"/>
      <c r="AC15" s="77"/>
      <c r="AD15" s="77"/>
      <c r="AE15" s="77"/>
    </row>
    <row r="16" spans="1:31" ht="15" customHeight="1">
      <c r="A16" s="2" t="s">
        <v>18</v>
      </c>
      <c r="B16" s="77"/>
      <c r="C16" s="77"/>
      <c r="D16" s="77"/>
      <c r="E16" s="77"/>
      <c r="F16" s="77"/>
      <c r="G16" s="77"/>
      <c r="H16" s="77"/>
      <c r="I16" s="77"/>
      <c r="J16" s="77"/>
      <c r="K16" s="77"/>
      <c r="L16" s="77"/>
      <c r="M16" s="77"/>
      <c r="N16" s="77"/>
      <c r="O16" s="77"/>
      <c r="P16" s="77"/>
      <c r="Q16" s="77"/>
      <c r="R16" s="77"/>
      <c r="S16" s="77"/>
      <c r="T16" s="77"/>
      <c r="U16" s="77"/>
      <c r="V16" s="123"/>
      <c r="W16" s="80"/>
      <c r="X16" s="77"/>
      <c r="Y16" s="77"/>
      <c r="Z16" s="77"/>
      <c r="AA16" s="77"/>
      <c r="AB16" s="77"/>
      <c r="AC16" s="77"/>
      <c r="AD16" s="77"/>
      <c r="AE16" s="77"/>
    </row>
    <row r="17" spans="1:31" ht="15" customHeight="1">
      <c r="A17" s="14" t="s">
        <v>9</v>
      </c>
      <c r="B17" s="77">
        <v>43</v>
      </c>
      <c r="C17" s="77">
        <v>0</v>
      </c>
      <c r="D17" s="77">
        <v>1330.24</v>
      </c>
      <c r="E17" s="77">
        <v>2.2593450336101877</v>
      </c>
      <c r="F17" s="77">
        <v>33.27</v>
      </c>
      <c r="G17" s="77">
        <v>5.497135707556997</v>
      </c>
      <c r="H17" s="77">
        <v>0.77</v>
      </c>
      <c r="I17" s="77">
        <v>5.497135707556997</v>
      </c>
      <c r="J17" s="77">
        <v>24.19</v>
      </c>
      <c r="K17" s="77">
        <v>8.43316583016366</v>
      </c>
      <c r="L17" s="77">
        <v>0.56</v>
      </c>
      <c r="M17" s="77">
        <v>8.43316583016366</v>
      </c>
      <c r="N17" s="77">
        <v>1093.02</v>
      </c>
      <c r="O17" s="77">
        <v>6.204133158189811</v>
      </c>
      <c r="P17" s="77">
        <v>217.55</v>
      </c>
      <c r="Q17" s="77">
        <v>10.89922966385104</v>
      </c>
      <c r="R17" s="77">
        <v>0.16</v>
      </c>
      <c r="S17" s="77">
        <v>11.206298431307895</v>
      </c>
      <c r="T17" s="77">
        <v>0.26</v>
      </c>
      <c r="U17" s="77">
        <v>11.395536881911177</v>
      </c>
      <c r="V17" s="123">
        <v>48745.73</v>
      </c>
      <c r="W17" s="80">
        <v>12.04</v>
      </c>
      <c r="X17" s="77">
        <v>48745.73</v>
      </c>
      <c r="Y17" s="77">
        <v>12.041447215244306</v>
      </c>
      <c r="Z17" s="77">
        <v>100309.87</v>
      </c>
      <c r="AA17" s="77">
        <v>25.424265302660864</v>
      </c>
      <c r="AB17" s="77">
        <v>2.58</v>
      </c>
      <c r="AC17" s="77">
        <v>34.005237921298395</v>
      </c>
      <c r="AD17" s="77">
        <v>0.06</v>
      </c>
      <c r="AE17" s="77">
        <v>34.005237921298395</v>
      </c>
    </row>
    <row r="18" spans="1:31" ht="15" customHeight="1">
      <c r="A18" s="14" t="s">
        <v>10</v>
      </c>
      <c r="B18" s="77">
        <v>212.55</v>
      </c>
      <c r="C18" s="77">
        <v>1.2940203108305104</v>
      </c>
      <c r="D18" s="77">
        <v>16120.62</v>
      </c>
      <c r="E18" s="77">
        <v>8.760178955770156</v>
      </c>
      <c r="F18" s="77">
        <v>169.95</v>
      </c>
      <c r="G18" s="77">
        <v>7.654868416851956</v>
      </c>
      <c r="H18" s="77">
        <v>0.8</v>
      </c>
      <c r="I18" s="77">
        <v>7.488860059717814</v>
      </c>
      <c r="J18" s="77">
        <v>127.27</v>
      </c>
      <c r="K18" s="77">
        <v>11.915693119498624</v>
      </c>
      <c r="L18" s="77">
        <v>0.6</v>
      </c>
      <c r="M18" s="77">
        <v>11.771732967968905</v>
      </c>
      <c r="N18" s="77">
        <v>14991.17</v>
      </c>
      <c r="O18" s="77">
        <v>9.638817204981729</v>
      </c>
      <c r="P18" s="77">
        <v>5372.36</v>
      </c>
      <c r="Q18" s="77">
        <v>16.017691220493806</v>
      </c>
      <c r="R18" s="77">
        <v>0.33</v>
      </c>
      <c r="S18" s="77">
        <v>9.89380603562744</v>
      </c>
      <c r="T18" s="77">
        <v>0.41</v>
      </c>
      <c r="U18" s="77">
        <v>9.151016201716086</v>
      </c>
      <c r="V18" s="123">
        <v>690438.9</v>
      </c>
      <c r="W18" s="80">
        <v>13.96</v>
      </c>
      <c r="X18" s="77">
        <v>740154.42</v>
      </c>
      <c r="Y18" s="77">
        <v>15.937014653776489</v>
      </c>
      <c r="Z18" s="77">
        <v>1816192.95</v>
      </c>
      <c r="AA18" s="77">
        <v>44.05975704554116</v>
      </c>
      <c r="AB18" s="77">
        <v>41.35</v>
      </c>
      <c r="AC18" s="77">
        <v>17.923727156091495</v>
      </c>
      <c r="AD18" s="77">
        <v>0.19</v>
      </c>
      <c r="AE18" s="77">
        <v>17.707208638322</v>
      </c>
    </row>
    <row r="19" spans="1:31" ht="15" customHeight="1">
      <c r="A19" s="14" t="s">
        <v>11</v>
      </c>
      <c r="B19" s="77">
        <v>182.51</v>
      </c>
      <c r="C19" s="77">
        <v>0.819132536763547</v>
      </c>
      <c r="D19" s="77">
        <v>8111.46</v>
      </c>
      <c r="E19" s="77">
        <v>6.265316581948044</v>
      </c>
      <c r="F19" s="77">
        <v>112.27</v>
      </c>
      <c r="G19" s="77">
        <v>12.972590647022326</v>
      </c>
      <c r="H19" s="77">
        <v>0.62</v>
      </c>
      <c r="I19" s="77">
        <v>12.942361173864045</v>
      </c>
      <c r="J19" s="77">
        <v>71.26</v>
      </c>
      <c r="K19" s="77">
        <v>19.676754105892815</v>
      </c>
      <c r="L19" s="77">
        <v>0.39</v>
      </c>
      <c r="M19" s="77">
        <v>19.635536557774362</v>
      </c>
      <c r="N19" s="77">
        <v>5901.26</v>
      </c>
      <c r="O19" s="77">
        <v>9.784231275631457</v>
      </c>
      <c r="P19" s="77">
        <v>843.23</v>
      </c>
      <c r="Q19" s="77">
        <v>19.060901530632933</v>
      </c>
      <c r="R19" s="77">
        <v>0.1</v>
      </c>
      <c r="S19" s="77">
        <v>16.71448031621073</v>
      </c>
      <c r="T19" s="77">
        <v>0.2</v>
      </c>
      <c r="U19" s="77">
        <v>14.785925371002953</v>
      </c>
      <c r="V19" s="123">
        <v>103842.78</v>
      </c>
      <c r="W19" s="80">
        <v>36.02</v>
      </c>
      <c r="X19" s="77">
        <v>156106.49</v>
      </c>
      <c r="Y19" s="77">
        <v>22.804594235999797</v>
      </c>
      <c r="Z19" s="77">
        <v>682973.85</v>
      </c>
      <c r="AA19" s="77">
        <v>43.58562209038913</v>
      </c>
      <c r="AB19" s="77">
        <v>12.42</v>
      </c>
      <c r="AC19" s="77">
        <v>37.48259266767973</v>
      </c>
      <c r="AD19" s="77">
        <v>0.07</v>
      </c>
      <c r="AE19" s="77">
        <v>37.403751030613385</v>
      </c>
    </row>
    <row r="20" spans="1:31" ht="15" customHeight="1">
      <c r="A20" s="14" t="s">
        <v>12</v>
      </c>
      <c r="B20" s="77">
        <v>74</v>
      </c>
      <c r="C20" s="77">
        <v>0</v>
      </c>
      <c r="D20" s="77">
        <v>3195.03</v>
      </c>
      <c r="E20" s="77">
        <v>5.7693575144339535</v>
      </c>
      <c r="F20" s="77">
        <v>49.17</v>
      </c>
      <c r="G20" s="77">
        <v>12.675294592812389</v>
      </c>
      <c r="H20" s="77">
        <v>0.66</v>
      </c>
      <c r="I20" s="77">
        <v>12.675294592812392</v>
      </c>
      <c r="J20" s="77">
        <v>35.73</v>
      </c>
      <c r="K20" s="77">
        <v>16.973458616598837</v>
      </c>
      <c r="L20" s="77">
        <v>0.48</v>
      </c>
      <c r="M20" s="77">
        <v>16.973458616598837</v>
      </c>
      <c r="N20" s="77">
        <v>2718.67</v>
      </c>
      <c r="O20" s="77">
        <v>7.746201234014392</v>
      </c>
      <c r="P20" s="77">
        <v>429.02</v>
      </c>
      <c r="Q20" s="77">
        <v>21.255326522406907</v>
      </c>
      <c r="R20" s="77">
        <v>0.13</v>
      </c>
      <c r="S20" s="77">
        <v>18.818817266857142</v>
      </c>
      <c r="T20" s="77">
        <v>0.21</v>
      </c>
      <c r="U20" s="77">
        <v>17.665580874087517</v>
      </c>
      <c r="V20" s="123">
        <v>129894.82</v>
      </c>
      <c r="W20" s="80">
        <v>29.36</v>
      </c>
      <c r="X20" s="77">
        <v>129894.82</v>
      </c>
      <c r="Y20" s="77">
        <v>29.35574288208549</v>
      </c>
      <c r="Z20" s="77">
        <v>956703.79</v>
      </c>
      <c r="AA20" s="77">
        <v>64.19871590632668</v>
      </c>
      <c r="AB20" s="77">
        <v>14.25</v>
      </c>
      <c r="AC20" s="77">
        <v>32.37340448880429</v>
      </c>
      <c r="AD20" s="77">
        <v>0.19</v>
      </c>
      <c r="AE20" s="77">
        <v>32.37340448880429</v>
      </c>
    </row>
    <row r="21" spans="1:31" ht="15" customHeight="1">
      <c r="A21" s="14" t="s">
        <v>13</v>
      </c>
      <c r="B21" s="77">
        <v>192.51</v>
      </c>
      <c r="C21" s="77">
        <v>0.7765832958131612</v>
      </c>
      <c r="D21" s="77">
        <v>11087.93</v>
      </c>
      <c r="E21" s="77">
        <v>7.3816150013343655</v>
      </c>
      <c r="F21" s="77">
        <v>134.93</v>
      </c>
      <c r="G21" s="77">
        <v>7.8563515574902905</v>
      </c>
      <c r="H21" s="77">
        <v>0.7</v>
      </c>
      <c r="I21" s="77">
        <v>7.784888313363301</v>
      </c>
      <c r="J21" s="77">
        <v>76.6</v>
      </c>
      <c r="K21" s="77">
        <v>12.672771955642434</v>
      </c>
      <c r="L21" s="77">
        <v>0.4</v>
      </c>
      <c r="M21" s="77">
        <v>12.576599510419367</v>
      </c>
      <c r="N21" s="77">
        <v>9784.18</v>
      </c>
      <c r="O21" s="77">
        <v>8.814960378358599</v>
      </c>
      <c r="P21" s="77">
        <v>2278.37</v>
      </c>
      <c r="Q21" s="77">
        <v>12.035225687118956</v>
      </c>
      <c r="R21" s="77">
        <v>0.21</v>
      </c>
      <c r="S21" s="77">
        <v>11.345472979927752</v>
      </c>
      <c r="T21" s="77">
        <v>0.29</v>
      </c>
      <c r="U21" s="77">
        <v>12.213704080273562</v>
      </c>
      <c r="V21" s="123">
        <v>461327.62</v>
      </c>
      <c r="W21" s="80">
        <v>11.54</v>
      </c>
      <c r="X21" s="77">
        <v>518129.98</v>
      </c>
      <c r="Y21" s="77">
        <v>10.791017485423625</v>
      </c>
      <c r="Z21" s="77">
        <v>3843412.97</v>
      </c>
      <c r="AA21" s="77">
        <v>30.753474742871855</v>
      </c>
      <c r="AB21" s="77">
        <v>14.39</v>
      </c>
      <c r="AC21" s="77">
        <v>28.40255913824593</v>
      </c>
      <c r="AD21" s="77">
        <v>0.07</v>
      </c>
      <c r="AE21" s="77">
        <v>28.318342516711592</v>
      </c>
    </row>
    <row r="22" spans="1:31" ht="15" customHeight="1">
      <c r="A22" s="14" t="s">
        <v>14</v>
      </c>
      <c r="B22" s="77">
        <v>333.5</v>
      </c>
      <c r="C22" s="77">
        <v>0.261290798956201</v>
      </c>
      <c r="D22" s="77">
        <v>11620.83</v>
      </c>
      <c r="E22" s="77">
        <v>5.135539076544097</v>
      </c>
      <c r="F22" s="77">
        <v>275.67</v>
      </c>
      <c r="G22" s="77">
        <v>8.560735689115589</v>
      </c>
      <c r="H22" s="77">
        <v>0.83</v>
      </c>
      <c r="I22" s="77">
        <v>8.555072998350877</v>
      </c>
      <c r="J22" s="77">
        <v>177.41</v>
      </c>
      <c r="K22" s="77">
        <v>15.729458393710317</v>
      </c>
      <c r="L22" s="77">
        <v>0.53</v>
      </c>
      <c r="M22" s="77">
        <v>15.72346794971471</v>
      </c>
      <c r="N22" s="77">
        <v>10511.46</v>
      </c>
      <c r="O22" s="77">
        <v>6.951677601767055</v>
      </c>
      <c r="P22" s="77">
        <v>2090.98</v>
      </c>
      <c r="Q22" s="77">
        <v>10.169206845402789</v>
      </c>
      <c r="R22" s="77">
        <v>0.18</v>
      </c>
      <c r="S22" s="77">
        <v>8.786447223672594</v>
      </c>
      <c r="T22" s="77">
        <v>0.26</v>
      </c>
      <c r="U22" s="77">
        <v>8.853975386270436</v>
      </c>
      <c r="V22" s="123">
        <v>719499.73</v>
      </c>
      <c r="W22" s="80">
        <v>16.64</v>
      </c>
      <c r="X22" s="77">
        <v>719499.73</v>
      </c>
      <c r="Y22" s="77">
        <v>16.703329475268877</v>
      </c>
      <c r="Z22" s="77">
        <v>1147384.2</v>
      </c>
      <c r="AA22" s="77">
        <v>56.90455435972209</v>
      </c>
      <c r="AB22" s="77">
        <v>24.98</v>
      </c>
      <c r="AC22" s="77">
        <v>32.07039142780217</v>
      </c>
      <c r="AD22" s="77">
        <v>0.07</v>
      </c>
      <c r="AE22" s="77">
        <v>32.04302076657127</v>
      </c>
    </row>
    <row r="23" spans="1:31" ht="15" customHeight="1">
      <c r="A23" s="14" t="s">
        <v>19</v>
      </c>
      <c r="B23" s="77">
        <v>274.55</v>
      </c>
      <c r="C23" s="77">
        <v>1.0018008622125574</v>
      </c>
      <c r="D23" s="77">
        <v>21504.92</v>
      </c>
      <c r="E23" s="77">
        <v>9.089841472212926</v>
      </c>
      <c r="F23" s="77">
        <v>242.76</v>
      </c>
      <c r="G23" s="77">
        <v>5.098397822941975</v>
      </c>
      <c r="H23" s="77">
        <v>0.88</v>
      </c>
      <c r="I23" s="77">
        <v>4.972646628498152</v>
      </c>
      <c r="J23" s="77">
        <v>186.11</v>
      </c>
      <c r="K23" s="77">
        <v>9.485324326769828</v>
      </c>
      <c r="L23" s="77">
        <v>0.68</v>
      </c>
      <c r="M23" s="77">
        <v>9.395912930277955</v>
      </c>
      <c r="N23" s="77">
        <v>20083.29</v>
      </c>
      <c r="O23" s="77">
        <v>9.895057976382006</v>
      </c>
      <c r="P23" s="77">
        <v>4706.65</v>
      </c>
      <c r="Q23" s="77">
        <v>12.007134325934228</v>
      </c>
      <c r="R23" s="77">
        <v>0.22</v>
      </c>
      <c r="S23" s="77">
        <v>10.660776802252418</v>
      </c>
      <c r="T23" s="77">
        <v>0.27</v>
      </c>
      <c r="U23" s="77">
        <v>11.255468666925731</v>
      </c>
      <c r="V23" s="123">
        <v>1599921.23</v>
      </c>
      <c r="W23" s="80">
        <v>16.87</v>
      </c>
      <c r="X23" s="77">
        <v>1771664.87</v>
      </c>
      <c r="Y23" s="77">
        <v>19.642690136237007</v>
      </c>
      <c r="Z23" s="77">
        <v>3746122.47</v>
      </c>
      <c r="AA23" s="77">
        <v>35.65002969416693</v>
      </c>
      <c r="AB23" s="77">
        <v>46.72</v>
      </c>
      <c r="AC23" s="77">
        <v>21.718508417679953</v>
      </c>
      <c r="AD23" s="77">
        <v>0.17</v>
      </c>
      <c r="AE23" s="77">
        <v>21.543430765658353</v>
      </c>
    </row>
    <row r="24" spans="1:31" ht="15" customHeight="1">
      <c r="A24" s="15" t="s">
        <v>20</v>
      </c>
      <c r="B24" s="77">
        <v>55.01</v>
      </c>
      <c r="C24" s="77">
        <v>2.2296991839244975</v>
      </c>
      <c r="D24" s="77">
        <v>4712.91</v>
      </c>
      <c r="E24" s="77">
        <v>21.613034559887886</v>
      </c>
      <c r="F24" s="77">
        <v>50.59</v>
      </c>
      <c r="G24" s="77">
        <v>5.387022824382816</v>
      </c>
      <c r="H24" s="77">
        <v>0.92</v>
      </c>
      <c r="I24" s="77">
        <v>4.814606623703593</v>
      </c>
      <c r="J24" s="77">
        <v>33.43</v>
      </c>
      <c r="K24" s="77">
        <v>12.064067399813515</v>
      </c>
      <c r="L24" s="77">
        <v>0.61</v>
      </c>
      <c r="M24" s="77">
        <v>11.582307475840759</v>
      </c>
      <c r="N24" s="77">
        <v>4518.74</v>
      </c>
      <c r="O24" s="77">
        <v>22.698552257550983</v>
      </c>
      <c r="P24" s="77">
        <v>725.99</v>
      </c>
      <c r="Q24" s="77">
        <v>15.390255520691381</v>
      </c>
      <c r="R24" s="77">
        <v>0.15</v>
      </c>
      <c r="S24" s="77">
        <v>21.77149474279061</v>
      </c>
      <c r="T24" s="77">
        <v>0.18</v>
      </c>
      <c r="U24" s="77">
        <v>24.578651967875405</v>
      </c>
      <c r="V24" s="123">
        <v>227033.34</v>
      </c>
      <c r="W24" s="80">
        <v>20.35</v>
      </c>
      <c r="X24" s="77">
        <v>227033.34</v>
      </c>
      <c r="Y24" s="77">
        <v>21.306527136115918</v>
      </c>
      <c r="Z24" s="77">
        <v>1174546.17</v>
      </c>
      <c r="AA24" s="77">
        <v>56.03095056134478</v>
      </c>
      <c r="AB24" s="77">
        <v>15.92</v>
      </c>
      <c r="AC24" s="77">
        <v>20.68846016232116</v>
      </c>
      <c r="AD24" s="77">
        <v>0.29</v>
      </c>
      <c r="AE24" s="77">
        <v>20.39134274420954</v>
      </c>
    </row>
    <row r="25" spans="1:31" ht="15" customHeight="1">
      <c r="A25" s="15" t="s">
        <v>21</v>
      </c>
      <c r="B25" s="77">
        <v>446.52</v>
      </c>
      <c r="C25" s="77">
        <v>0.4280692258154105</v>
      </c>
      <c r="D25" s="77">
        <v>26552.26</v>
      </c>
      <c r="E25" s="77">
        <v>5.393837905960613</v>
      </c>
      <c r="F25" s="77">
        <v>363.62</v>
      </c>
      <c r="G25" s="77">
        <v>7.15480208497759</v>
      </c>
      <c r="H25" s="77">
        <v>0.81</v>
      </c>
      <c r="I25" s="77">
        <v>7.136132806540172</v>
      </c>
      <c r="J25" s="77">
        <v>274.22</v>
      </c>
      <c r="K25" s="77">
        <v>11.47132103988851</v>
      </c>
      <c r="L25" s="77">
        <v>0.61</v>
      </c>
      <c r="M25" s="77">
        <v>11.453282705059273</v>
      </c>
      <c r="N25" s="77">
        <v>23011.02</v>
      </c>
      <c r="O25" s="77">
        <v>6.947501269158252</v>
      </c>
      <c r="P25" s="77">
        <v>6327.06</v>
      </c>
      <c r="Q25" s="77">
        <v>16.90867538502965</v>
      </c>
      <c r="R25" s="77">
        <v>0.24</v>
      </c>
      <c r="S25" s="77">
        <v>13.18761920290316</v>
      </c>
      <c r="T25" s="77">
        <v>0.32</v>
      </c>
      <c r="U25" s="77">
        <v>11.987066435919171</v>
      </c>
      <c r="V25" s="123">
        <v>1268737.47</v>
      </c>
      <c r="W25" s="80">
        <v>16.8</v>
      </c>
      <c r="X25" s="77">
        <v>1297747.11</v>
      </c>
      <c r="Y25" s="77">
        <v>16.51128497556187</v>
      </c>
      <c r="Z25" s="77">
        <v>17477905.33</v>
      </c>
      <c r="AA25" s="77">
        <v>32.33390888477166</v>
      </c>
      <c r="AB25" s="77">
        <v>59.49</v>
      </c>
      <c r="AC25" s="77">
        <v>29.282842400520288</v>
      </c>
      <c r="AD25" s="77">
        <v>0.13</v>
      </c>
      <c r="AE25" s="77">
        <v>29.267180703012258</v>
      </c>
    </row>
    <row r="26" spans="1:31" ht="15" customHeight="1">
      <c r="A26" s="15" t="s">
        <v>22</v>
      </c>
      <c r="B26" s="77">
        <v>126.03</v>
      </c>
      <c r="C26" s="77">
        <v>1.6532641429440467</v>
      </c>
      <c r="D26" s="77">
        <v>10899.61</v>
      </c>
      <c r="E26" s="77">
        <v>16.860170865226273</v>
      </c>
      <c r="F26" s="77">
        <v>112.11</v>
      </c>
      <c r="G26" s="77">
        <v>3.7634986145818545</v>
      </c>
      <c r="H26" s="77">
        <v>0.89</v>
      </c>
      <c r="I26" s="77">
        <v>3.279034920219617</v>
      </c>
      <c r="J26" s="77">
        <v>103.88</v>
      </c>
      <c r="K26" s="77">
        <v>4.7403213358499094</v>
      </c>
      <c r="L26" s="77">
        <v>0.82</v>
      </c>
      <c r="M26" s="77">
        <v>4.309537369703465</v>
      </c>
      <c r="N26" s="77">
        <v>10565.33</v>
      </c>
      <c r="O26" s="77">
        <v>17.43124886047464</v>
      </c>
      <c r="P26" s="77">
        <v>4644.64</v>
      </c>
      <c r="Q26" s="77">
        <v>21.908961324498456</v>
      </c>
      <c r="R26" s="77">
        <v>0.43</v>
      </c>
      <c r="S26" s="77">
        <v>12.41367762067254</v>
      </c>
      <c r="T26" s="77">
        <v>0.46</v>
      </c>
      <c r="U26" s="77">
        <v>12.35312226499295</v>
      </c>
      <c r="V26" s="123">
        <v>901844.18</v>
      </c>
      <c r="W26" s="80">
        <v>17.69</v>
      </c>
      <c r="X26" s="77">
        <v>934437.64</v>
      </c>
      <c r="Y26" s="77">
        <v>18.558177033895724</v>
      </c>
      <c r="Z26" s="77">
        <v>2105939.45</v>
      </c>
      <c r="AA26" s="77">
        <v>22.910134280149922</v>
      </c>
      <c r="AB26" s="77">
        <v>22.96</v>
      </c>
      <c r="AC26" s="77">
        <v>17.400616637595725</v>
      </c>
      <c r="AD26" s="77">
        <v>0.18</v>
      </c>
      <c r="AE26" s="77">
        <v>16.89713886406435</v>
      </c>
    </row>
    <row r="27" spans="1:31" ht="15" customHeight="1">
      <c r="A27" s="15" t="s">
        <v>23</v>
      </c>
      <c r="B27" s="77">
        <v>1045.02</v>
      </c>
      <c r="C27" s="77">
        <v>0.1643984267574889</v>
      </c>
      <c r="D27" s="77">
        <v>23881.55</v>
      </c>
      <c r="E27" s="77">
        <v>3.251206130381792</v>
      </c>
      <c r="F27" s="77">
        <v>764.86</v>
      </c>
      <c r="G27" s="77">
        <v>7.347188277311935</v>
      </c>
      <c r="H27" s="77">
        <v>0.73</v>
      </c>
      <c r="I27" s="77">
        <v>7.345257844792807</v>
      </c>
      <c r="J27" s="77">
        <v>645.17</v>
      </c>
      <c r="K27" s="77">
        <v>9.336987175650947</v>
      </c>
      <c r="L27" s="77">
        <v>0.62</v>
      </c>
      <c r="M27" s="77">
        <v>9.334917815752366</v>
      </c>
      <c r="N27" s="77">
        <v>18678.92</v>
      </c>
      <c r="O27" s="77">
        <v>5.812195621782415</v>
      </c>
      <c r="P27" s="77">
        <v>6290.28</v>
      </c>
      <c r="Q27" s="77">
        <v>8.89602867055865</v>
      </c>
      <c r="R27" s="77">
        <v>0.26</v>
      </c>
      <c r="S27" s="77">
        <v>7.6264114306287105</v>
      </c>
      <c r="T27" s="77">
        <v>0.39</v>
      </c>
      <c r="U27" s="77">
        <v>7.047627344419208</v>
      </c>
      <c r="V27" s="123">
        <v>2563888.6</v>
      </c>
      <c r="W27" s="80">
        <v>14.95</v>
      </c>
      <c r="X27" s="77">
        <v>2563888.6</v>
      </c>
      <c r="Y27" s="77">
        <v>14.965909610339514</v>
      </c>
      <c r="Z27" s="77">
        <v>1660726.56</v>
      </c>
      <c r="AA27" s="77">
        <v>23.042195216297433</v>
      </c>
      <c r="AB27" s="77">
        <v>204.41</v>
      </c>
      <c r="AC27" s="77">
        <v>22.537462160128076</v>
      </c>
      <c r="AD27" s="77">
        <v>0.2</v>
      </c>
      <c r="AE27" s="77">
        <v>22.534996310124356</v>
      </c>
    </row>
    <row r="28" spans="1:31" ht="15" customHeight="1">
      <c r="A28" s="15" t="s">
        <v>24</v>
      </c>
      <c r="B28" s="77">
        <v>228</v>
      </c>
      <c r="C28" s="77">
        <v>0</v>
      </c>
      <c r="D28" s="77">
        <v>6429.11</v>
      </c>
      <c r="E28" s="77">
        <v>2.7850852618014175</v>
      </c>
      <c r="F28" s="77">
        <v>169.29</v>
      </c>
      <c r="G28" s="77">
        <v>8.753646137493629</v>
      </c>
      <c r="H28" s="77">
        <v>0.74</v>
      </c>
      <c r="I28" s="77">
        <v>8.753646137493627</v>
      </c>
      <c r="J28" s="77">
        <v>107.27</v>
      </c>
      <c r="K28" s="77">
        <v>15.079806560212827</v>
      </c>
      <c r="L28" s="77">
        <v>0.47</v>
      </c>
      <c r="M28" s="77">
        <v>15.079806560212827</v>
      </c>
      <c r="N28" s="77">
        <v>5284.77</v>
      </c>
      <c r="O28" s="77">
        <v>5.7319426942355385</v>
      </c>
      <c r="P28" s="77">
        <v>1655.22</v>
      </c>
      <c r="Q28" s="77">
        <v>9.048006034448425</v>
      </c>
      <c r="R28" s="77">
        <v>0.26</v>
      </c>
      <c r="S28" s="77">
        <v>9.037864282107856</v>
      </c>
      <c r="T28" s="77">
        <v>0.44</v>
      </c>
      <c r="U28" s="77">
        <v>8.157149112150446</v>
      </c>
      <c r="V28" s="123">
        <v>527897.73</v>
      </c>
      <c r="W28" s="80">
        <v>11.93</v>
      </c>
      <c r="X28" s="77">
        <v>527897.73</v>
      </c>
      <c r="Y28" s="77">
        <v>11.930348404195238</v>
      </c>
      <c r="Z28" s="77">
        <v>548108.77</v>
      </c>
      <c r="AA28" s="77">
        <v>15.802832201199845</v>
      </c>
      <c r="AB28" s="77">
        <v>91.69</v>
      </c>
      <c r="AC28" s="77">
        <v>17.011866255459328</v>
      </c>
      <c r="AD28" s="77">
        <v>0.4</v>
      </c>
      <c r="AE28" s="77">
        <v>17.011866255459324</v>
      </c>
    </row>
    <row r="29" spans="1:31" ht="15" customHeight="1">
      <c r="A29" s="15" t="s">
        <v>25</v>
      </c>
      <c r="B29" s="77">
        <v>571.5</v>
      </c>
      <c r="C29" s="77">
        <v>0.15247767265869783</v>
      </c>
      <c r="D29" s="77">
        <v>16777.68</v>
      </c>
      <c r="E29" s="77">
        <v>2.6417118547697784</v>
      </c>
      <c r="F29" s="77">
        <v>466.79</v>
      </c>
      <c r="G29" s="77">
        <v>2.669351341507449</v>
      </c>
      <c r="H29" s="77">
        <v>0.82</v>
      </c>
      <c r="I29" s="77">
        <v>2.663035179877114</v>
      </c>
      <c r="J29" s="77">
        <v>350.95</v>
      </c>
      <c r="K29" s="77">
        <v>4.373412910895988</v>
      </c>
      <c r="L29" s="77">
        <v>0.61</v>
      </c>
      <c r="M29" s="77">
        <v>4.367409903300648</v>
      </c>
      <c r="N29" s="77">
        <v>14664.97</v>
      </c>
      <c r="O29" s="77">
        <v>3.5716363770539736</v>
      </c>
      <c r="P29" s="77">
        <v>4366.73</v>
      </c>
      <c r="Q29" s="77">
        <v>6.280633578813018</v>
      </c>
      <c r="R29" s="77">
        <v>0.26</v>
      </c>
      <c r="S29" s="77">
        <v>5.423545394453324</v>
      </c>
      <c r="T29" s="77">
        <v>0.36</v>
      </c>
      <c r="U29" s="77">
        <v>5.243253169624854</v>
      </c>
      <c r="V29" s="123">
        <v>2214031.89</v>
      </c>
      <c r="W29" s="80">
        <v>13.69</v>
      </c>
      <c r="X29" s="77">
        <v>2218785</v>
      </c>
      <c r="Y29" s="77">
        <v>13.670345601535308</v>
      </c>
      <c r="Z29" s="77">
        <v>4715066.06</v>
      </c>
      <c r="AA29" s="77">
        <v>33.99531493987657</v>
      </c>
      <c r="AB29" s="77">
        <v>31.69</v>
      </c>
      <c r="AC29" s="77">
        <v>21.863898221241275</v>
      </c>
      <c r="AD29" s="77">
        <v>0.06</v>
      </c>
      <c r="AE29" s="77">
        <v>21.86442990039888</v>
      </c>
    </row>
    <row r="30" spans="1:31" ht="15" customHeight="1">
      <c r="A30" s="15" t="s">
        <v>26</v>
      </c>
      <c r="B30" s="77">
        <v>548.6</v>
      </c>
      <c r="C30" s="77">
        <v>0.6556584414716478</v>
      </c>
      <c r="D30" s="77">
        <v>43469.76</v>
      </c>
      <c r="E30" s="77">
        <v>10.242755127349243</v>
      </c>
      <c r="F30" s="77">
        <v>504.88</v>
      </c>
      <c r="G30" s="77">
        <v>3.6069975731117774</v>
      </c>
      <c r="H30" s="77">
        <v>0.92</v>
      </c>
      <c r="I30" s="77">
        <v>3.536395586651358</v>
      </c>
      <c r="J30" s="77">
        <v>432.01</v>
      </c>
      <c r="K30" s="77">
        <v>5.738699083369617</v>
      </c>
      <c r="L30" s="77">
        <v>0.79</v>
      </c>
      <c r="M30" s="77">
        <v>5.689879475035163</v>
      </c>
      <c r="N30" s="77">
        <v>42107.62</v>
      </c>
      <c r="O30" s="77">
        <v>10.62090890554012</v>
      </c>
      <c r="P30" s="77">
        <v>16862.42</v>
      </c>
      <c r="Q30" s="77">
        <v>13.560363224229608</v>
      </c>
      <c r="R30" s="77">
        <v>0.39</v>
      </c>
      <c r="S30" s="77">
        <v>7.846887457407963</v>
      </c>
      <c r="T30" s="77">
        <v>0.45</v>
      </c>
      <c r="U30" s="77">
        <v>7.794614925432403</v>
      </c>
      <c r="V30" s="123">
        <v>1339630.5</v>
      </c>
      <c r="W30" s="80">
        <v>12.36</v>
      </c>
      <c r="X30" s="77">
        <v>1357341.84</v>
      </c>
      <c r="Y30" s="77">
        <v>12.535627648940597</v>
      </c>
      <c r="Z30" s="77">
        <v>2722724.14</v>
      </c>
      <c r="AA30" s="77">
        <v>20.77828035197212</v>
      </c>
      <c r="AB30" s="77">
        <v>68.06</v>
      </c>
      <c r="AC30" s="77">
        <v>25.59917071955338</v>
      </c>
      <c r="AD30" s="77">
        <v>0.12</v>
      </c>
      <c r="AE30" s="77">
        <v>25.517201994492407</v>
      </c>
    </row>
    <row r="31" spans="1:31" ht="15" customHeight="1">
      <c r="A31" s="15" t="s">
        <v>27</v>
      </c>
      <c r="B31" s="77">
        <v>627.55</v>
      </c>
      <c r="C31" s="77">
        <v>0.43828414739408916</v>
      </c>
      <c r="D31" s="77">
        <v>33429.41</v>
      </c>
      <c r="E31" s="77">
        <v>7.677551374319319</v>
      </c>
      <c r="F31" s="77">
        <v>499.06</v>
      </c>
      <c r="G31" s="77">
        <v>5.985874442357758</v>
      </c>
      <c r="H31" s="77">
        <v>0.8</v>
      </c>
      <c r="I31" s="77">
        <v>5.961517243527934</v>
      </c>
      <c r="J31" s="77">
        <v>366.1</v>
      </c>
      <c r="K31" s="77">
        <v>9.510246580393728</v>
      </c>
      <c r="L31" s="77">
        <v>0.58</v>
      </c>
      <c r="M31" s="77">
        <v>9.485690335443698</v>
      </c>
      <c r="N31" s="77">
        <v>29618.37</v>
      </c>
      <c r="O31" s="77">
        <v>9.055582202472738</v>
      </c>
      <c r="P31" s="77">
        <v>7926.06</v>
      </c>
      <c r="Q31" s="77">
        <v>10.099991097871994</v>
      </c>
      <c r="R31" s="77">
        <v>0.24</v>
      </c>
      <c r="S31" s="77">
        <v>8.426456568216294</v>
      </c>
      <c r="T31" s="77">
        <v>0.29</v>
      </c>
      <c r="U31" s="77">
        <v>8.95919964972195</v>
      </c>
      <c r="V31" s="123">
        <v>5676598.4</v>
      </c>
      <c r="W31" s="80">
        <v>35.63</v>
      </c>
      <c r="X31" s="77">
        <v>5757184.17</v>
      </c>
      <c r="Y31" s="77">
        <v>35.18551601169159</v>
      </c>
      <c r="Z31" s="77">
        <v>2409048.59</v>
      </c>
      <c r="AA31" s="77">
        <v>14.819784729700128</v>
      </c>
      <c r="AB31" s="77">
        <v>84.82</v>
      </c>
      <c r="AC31" s="77">
        <v>25.46008409716491</v>
      </c>
      <c r="AD31" s="77">
        <v>0.14</v>
      </c>
      <c r="AE31" s="77">
        <v>25.453706799360422</v>
      </c>
    </row>
    <row r="32" spans="1:31" ht="15" customHeight="1">
      <c r="A32" s="15" t="s">
        <v>28</v>
      </c>
      <c r="B32" s="77">
        <v>594.02</v>
      </c>
      <c r="C32" s="77">
        <v>0.28921552682099017</v>
      </c>
      <c r="D32" s="77">
        <v>17231.09</v>
      </c>
      <c r="E32" s="77">
        <v>7.1540153497898125</v>
      </c>
      <c r="F32" s="77">
        <v>410.22</v>
      </c>
      <c r="G32" s="77">
        <v>15.069355916628849</v>
      </c>
      <c r="H32" s="77">
        <v>0.69</v>
      </c>
      <c r="I32" s="77">
        <v>15.0640926265812</v>
      </c>
      <c r="J32" s="77">
        <v>270.12</v>
      </c>
      <c r="K32" s="77">
        <v>24.39327985248402</v>
      </c>
      <c r="L32" s="77">
        <v>0.45</v>
      </c>
      <c r="M32" s="77">
        <v>24.38933847714736</v>
      </c>
      <c r="N32" s="77">
        <v>13385.69</v>
      </c>
      <c r="O32" s="77">
        <v>12.629645253960483</v>
      </c>
      <c r="P32" s="77">
        <v>3838.7</v>
      </c>
      <c r="Q32" s="77">
        <v>23.33453729684043</v>
      </c>
      <c r="R32" s="77">
        <v>0.22</v>
      </c>
      <c r="S32" s="77">
        <v>20.344043110628217</v>
      </c>
      <c r="T32" s="77">
        <v>0.4</v>
      </c>
      <c r="U32" s="77">
        <v>17.07506304762065</v>
      </c>
      <c r="V32" s="123">
        <v>247245.89</v>
      </c>
      <c r="W32" s="80">
        <v>30.21</v>
      </c>
      <c r="X32" s="77">
        <v>248860.37</v>
      </c>
      <c r="Y32" s="77">
        <v>30.112281485710074</v>
      </c>
      <c r="Z32" s="77">
        <v>248110.04</v>
      </c>
      <c r="AA32" s="77">
        <v>26.576512829674087</v>
      </c>
      <c r="AB32" s="77">
        <v>210.44</v>
      </c>
      <c r="AC32" s="77">
        <v>30.377483843381242</v>
      </c>
      <c r="AD32" s="77">
        <v>0.35</v>
      </c>
      <c r="AE32" s="77">
        <v>30.376917512208745</v>
      </c>
    </row>
    <row r="33" spans="1:31" ht="15" customHeight="1">
      <c r="A33" s="15" t="s">
        <v>45</v>
      </c>
      <c r="B33" s="77">
        <v>339.04</v>
      </c>
      <c r="C33" s="77">
        <v>0.7025675892063432</v>
      </c>
      <c r="D33" s="77">
        <v>20728.62</v>
      </c>
      <c r="E33" s="77">
        <v>9.038324802679785</v>
      </c>
      <c r="F33" s="77">
        <v>322.4</v>
      </c>
      <c r="G33" s="77">
        <v>2.4486829643046115</v>
      </c>
      <c r="H33" s="77">
        <v>0.95</v>
      </c>
      <c r="I33" s="77">
        <v>2.3348485823257343</v>
      </c>
      <c r="J33" s="77">
        <v>223.93</v>
      </c>
      <c r="K33" s="77">
        <v>10.647807697088846</v>
      </c>
      <c r="L33" s="77">
        <v>0.66</v>
      </c>
      <c r="M33" s="77">
        <v>10.600694343930916</v>
      </c>
      <c r="N33" s="77">
        <v>19966.77</v>
      </c>
      <c r="O33" s="77">
        <v>9.480720813808063</v>
      </c>
      <c r="P33" s="77">
        <v>9407.07</v>
      </c>
      <c r="Q33" s="77">
        <v>15.216445897049487</v>
      </c>
      <c r="R33" s="77">
        <v>0.45</v>
      </c>
      <c r="S33" s="77">
        <v>7.337027533257745</v>
      </c>
      <c r="T33" s="77">
        <v>0.54</v>
      </c>
      <c r="U33" s="77">
        <v>6.1882743307056645</v>
      </c>
      <c r="V33" s="123">
        <v>3782833.3</v>
      </c>
      <c r="W33" s="80">
        <v>13.25</v>
      </c>
      <c r="X33" s="77">
        <v>3901404.72</v>
      </c>
      <c r="Y33" s="77">
        <v>14.131411410184382</v>
      </c>
      <c r="Z33" s="77">
        <v>4678600.61</v>
      </c>
      <c r="AA33" s="77">
        <v>14.63697859535398</v>
      </c>
      <c r="AB33" s="77">
        <v>30.26</v>
      </c>
      <c r="AC33" s="77">
        <v>42.38762389561948</v>
      </c>
      <c r="AD33" s="77">
        <v>0.09</v>
      </c>
      <c r="AE33" s="77">
        <v>42.34449584146644</v>
      </c>
    </row>
    <row r="34" spans="1:31" ht="15" customHeight="1">
      <c r="A34" s="15" t="s">
        <v>30</v>
      </c>
      <c r="B34" s="77">
        <v>69.53</v>
      </c>
      <c r="C34" s="77">
        <v>3.2205716807421174</v>
      </c>
      <c r="D34" s="77">
        <v>11686.92</v>
      </c>
      <c r="E34" s="77">
        <v>20.464803362558406</v>
      </c>
      <c r="F34" s="77">
        <v>64.53</v>
      </c>
      <c r="G34" s="77">
        <v>4.481213432191595</v>
      </c>
      <c r="H34" s="77">
        <v>0.93</v>
      </c>
      <c r="I34" s="77">
        <v>2.846043593427836</v>
      </c>
      <c r="J34" s="77">
        <v>58.06</v>
      </c>
      <c r="K34" s="77">
        <v>5.703170931048552</v>
      </c>
      <c r="L34" s="77">
        <v>0.83</v>
      </c>
      <c r="M34" s="77">
        <v>4.249109137265385</v>
      </c>
      <c r="N34" s="77">
        <v>11620.71</v>
      </c>
      <c r="O34" s="77">
        <v>20.58324791625544</v>
      </c>
      <c r="P34" s="77">
        <v>9809.56</v>
      </c>
      <c r="Q34" s="77">
        <v>22.77037663511573</v>
      </c>
      <c r="R34" s="77">
        <v>0.84</v>
      </c>
      <c r="S34" s="77">
        <v>3.125676564722632</v>
      </c>
      <c r="T34" s="77">
        <v>0.86</v>
      </c>
      <c r="U34" s="77">
        <v>2.782205738694478</v>
      </c>
      <c r="V34" s="123">
        <v>3259797.68</v>
      </c>
      <c r="W34" s="80">
        <v>20.12</v>
      </c>
      <c r="X34" s="77">
        <v>3259797.68</v>
      </c>
      <c r="Y34" s="77">
        <v>22.502387598786203</v>
      </c>
      <c r="Z34" s="77">
        <v>5195826.08</v>
      </c>
      <c r="AA34" s="77">
        <v>27.397030733381474</v>
      </c>
      <c r="AB34" s="77">
        <v>8.31</v>
      </c>
      <c r="AC34" s="77">
        <v>21.387087664141557</v>
      </c>
      <c r="AD34" s="77">
        <v>0.12</v>
      </c>
      <c r="AE34" s="77">
        <v>20.4492472375911</v>
      </c>
    </row>
    <row r="35" spans="1:31" ht="15" customHeight="1">
      <c r="A35" s="15" t="s">
        <v>31</v>
      </c>
      <c r="B35" s="77">
        <v>33</v>
      </c>
      <c r="C35" s="77">
        <v>0</v>
      </c>
      <c r="D35" s="77">
        <v>971.46</v>
      </c>
      <c r="E35" s="77">
        <v>4.869143803218914</v>
      </c>
      <c r="F35" s="77">
        <v>28.39</v>
      </c>
      <c r="G35" s="77">
        <v>5.379472900715243</v>
      </c>
      <c r="H35" s="77">
        <v>0.86</v>
      </c>
      <c r="I35" s="77">
        <v>5.379472900715245</v>
      </c>
      <c r="J35" s="77">
        <v>23.46</v>
      </c>
      <c r="K35" s="77">
        <v>8.986308682095883</v>
      </c>
      <c r="L35" s="77">
        <v>0.71</v>
      </c>
      <c r="M35" s="77">
        <v>8.986308682095883</v>
      </c>
      <c r="N35" s="77">
        <v>875.86</v>
      </c>
      <c r="O35" s="77">
        <v>7.3749979405639765</v>
      </c>
      <c r="P35" s="77">
        <v>397.79</v>
      </c>
      <c r="Q35" s="77">
        <v>6.543597947921624</v>
      </c>
      <c r="R35" s="77">
        <v>0.41</v>
      </c>
      <c r="S35" s="77">
        <v>6.724931547272815</v>
      </c>
      <c r="T35" s="77">
        <v>0.51</v>
      </c>
      <c r="U35" s="77">
        <v>7.43975413943984</v>
      </c>
      <c r="V35" s="123">
        <v>228551.86</v>
      </c>
      <c r="W35" s="80">
        <v>6.53</v>
      </c>
      <c r="X35" s="77">
        <v>228551.86</v>
      </c>
      <c r="Y35" s="77">
        <v>6.534807391943104</v>
      </c>
      <c r="Z35" s="77">
        <v>144375.75</v>
      </c>
      <c r="AA35" s="77">
        <v>16.276595092770492</v>
      </c>
      <c r="AB35" s="77"/>
      <c r="AC35" s="77"/>
      <c r="AD35" s="77"/>
      <c r="AE35" s="77"/>
    </row>
    <row r="36" spans="1:31" ht="15" customHeight="1">
      <c r="A36" s="15" t="s">
        <v>32</v>
      </c>
      <c r="B36" s="77">
        <v>1133.54</v>
      </c>
      <c r="C36" s="77">
        <v>0.2217531320049505</v>
      </c>
      <c r="D36" s="77">
        <v>47487.88</v>
      </c>
      <c r="E36" s="77">
        <v>5.6991857458885</v>
      </c>
      <c r="F36" s="77">
        <v>915.71</v>
      </c>
      <c r="G36" s="77">
        <v>5.239728338826146</v>
      </c>
      <c r="H36" s="77">
        <v>0.81</v>
      </c>
      <c r="I36" s="77">
        <v>5.232798740370477</v>
      </c>
      <c r="J36" s="77">
        <v>665.73</v>
      </c>
      <c r="K36" s="77">
        <v>8.599101801386318</v>
      </c>
      <c r="L36" s="77">
        <v>0.59</v>
      </c>
      <c r="M36" s="77">
        <v>8.59222134886293</v>
      </c>
      <c r="N36" s="77">
        <v>41665.63</v>
      </c>
      <c r="O36" s="77">
        <v>6.8747880374731825</v>
      </c>
      <c r="P36" s="77">
        <v>17282.09</v>
      </c>
      <c r="Q36" s="77">
        <v>12.033396167281634</v>
      </c>
      <c r="R36" s="77">
        <v>0.36</v>
      </c>
      <c r="S36" s="77">
        <v>8.580394433108623</v>
      </c>
      <c r="T36" s="77">
        <v>0.48</v>
      </c>
      <c r="U36" s="77">
        <v>7.9518609101400735</v>
      </c>
      <c r="V36" s="123">
        <v>5116944.15</v>
      </c>
      <c r="W36" s="80">
        <v>14.73</v>
      </c>
      <c r="X36" s="77">
        <v>5233629.49</v>
      </c>
      <c r="Y36" s="77">
        <v>14.613016088369585</v>
      </c>
      <c r="Z36" s="77">
        <v>7616252</v>
      </c>
      <c r="AA36" s="77">
        <v>17.35354983467191</v>
      </c>
      <c r="AB36" s="77">
        <v>88.94</v>
      </c>
      <c r="AC36" s="77">
        <v>32.60924833769845</v>
      </c>
      <c r="AD36" s="77">
        <v>0.08</v>
      </c>
      <c r="AE36" s="77">
        <v>32.59718742606479</v>
      </c>
    </row>
    <row r="38" spans="22:27" ht="15" customHeight="1">
      <c r="V38" t="s">
        <v>259</v>
      </c>
      <c r="W38"/>
      <c r="X38"/>
      <c r="Y38"/>
      <c r="Z38"/>
      <c r="AA38"/>
    </row>
    <row r="39" spans="22:27" ht="39.95" customHeight="1">
      <c r="V39"/>
      <c r="W39"/>
      <c r="X39"/>
      <c r="Y39"/>
      <c r="Z39"/>
      <c r="AA39"/>
    </row>
    <row r="40" spans="22:27" ht="30" customHeight="1">
      <c r="V40"/>
      <c r="W40"/>
      <c r="X40"/>
      <c r="Y40"/>
      <c r="Z40"/>
      <c r="AA40"/>
    </row>
    <row r="41" spans="22:27" ht="15" customHeight="1">
      <c r="V41"/>
      <c r="W41"/>
      <c r="X41"/>
      <c r="Y41"/>
      <c r="Z41"/>
      <c r="AA41"/>
    </row>
    <row r="42" spans="22:27" ht="15" customHeight="1">
      <c r="V42"/>
      <c r="W42"/>
      <c r="X42"/>
      <c r="Y42"/>
      <c r="Z42"/>
      <c r="AA42"/>
    </row>
    <row r="43" spans="22:27" ht="15" customHeight="1">
      <c r="V43"/>
      <c r="W43"/>
      <c r="X43"/>
      <c r="Y43"/>
      <c r="Z43"/>
      <c r="AA43"/>
    </row>
    <row r="44" spans="22:27" ht="15" customHeight="1">
      <c r="V44"/>
      <c r="W44"/>
      <c r="X44"/>
      <c r="Y44"/>
      <c r="Z44"/>
      <c r="AA44"/>
    </row>
    <row r="45" spans="22:27" ht="15" customHeight="1">
      <c r="V45"/>
      <c r="W45"/>
      <c r="X45"/>
      <c r="Y45"/>
      <c r="Z45"/>
      <c r="AA45"/>
    </row>
    <row r="46" spans="22:27" ht="15" customHeight="1">
      <c r="V46"/>
      <c r="W46"/>
      <c r="X46"/>
      <c r="Y46"/>
      <c r="Z46"/>
      <c r="AA46"/>
    </row>
    <row r="47" spans="22:27" ht="15" customHeight="1">
      <c r="V47"/>
      <c r="W47"/>
      <c r="X47"/>
      <c r="Y47"/>
      <c r="Z47"/>
      <c r="AA47"/>
    </row>
    <row r="48" spans="22:27" ht="15" customHeight="1">
      <c r="V48"/>
      <c r="W48"/>
      <c r="X48"/>
      <c r="Y48"/>
      <c r="Z48"/>
      <c r="AA48"/>
    </row>
    <row r="49" spans="22:27" ht="15" customHeight="1">
      <c r="V49"/>
      <c r="W49"/>
      <c r="X49"/>
      <c r="Y49"/>
      <c r="Z49"/>
      <c r="AA49"/>
    </row>
    <row r="50" spans="22:27" ht="15" customHeight="1">
      <c r="V50"/>
      <c r="W50"/>
      <c r="X50"/>
      <c r="Y50"/>
      <c r="Z50"/>
      <c r="AA50"/>
    </row>
    <row r="51" spans="22:27" ht="15" customHeight="1">
      <c r="V51"/>
      <c r="W51"/>
      <c r="X51"/>
      <c r="Y51"/>
      <c r="Z51"/>
      <c r="AA51"/>
    </row>
    <row r="52" spans="22:27" ht="15" customHeight="1">
      <c r="V52"/>
      <c r="W52"/>
      <c r="X52"/>
      <c r="Y52"/>
      <c r="Z52"/>
      <c r="AA52"/>
    </row>
    <row r="53" spans="22:27" ht="15" customHeight="1">
      <c r="V53"/>
      <c r="W53"/>
      <c r="X53"/>
      <c r="Y53"/>
      <c r="Z53"/>
      <c r="AA53"/>
    </row>
    <row r="54" spans="22:27" ht="15" customHeight="1">
      <c r="V54"/>
      <c r="W54"/>
      <c r="X54"/>
      <c r="Y54"/>
      <c r="Z54"/>
      <c r="AA54"/>
    </row>
    <row r="55" spans="22:27" ht="15" customHeight="1">
      <c r="V55"/>
      <c r="W55"/>
      <c r="X55"/>
      <c r="Y55"/>
      <c r="Z55"/>
      <c r="AA55"/>
    </row>
    <row r="56" spans="22:27" ht="15" customHeight="1">
      <c r="V56"/>
      <c r="W56"/>
      <c r="X56"/>
      <c r="Y56"/>
      <c r="Z56"/>
      <c r="AA56"/>
    </row>
    <row r="57" spans="22:27" ht="15" customHeight="1">
      <c r="V57"/>
      <c r="W57"/>
      <c r="X57"/>
      <c r="Y57"/>
      <c r="Z57"/>
      <c r="AA57"/>
    </row>
    <row r="58" spans="22:27" ht="15" customHeight="1">
      <c r="V58"/>
      <c r="W58"/>
      <c r="X58"/>
      <c r="Y58"/>
      <c r="Z58"/>
      <c r="AA58"/>
    </row>
    <row r="59" spans="22:27" ht="15" customHeight="1">
      <c r="V59"/>
      <c r="W59"/>
      <c r="X59"/>
      <c r="Y59"/>
      <c r="Z59"/>
      <c r="AA59"/>
    </row>
    <row r="60" spans="22:27" ht="15" customHeight="1">
      <c r="V60"/>
      <c r="W60"/>
      <c r="X60"/>
      <c r="Y60"/>
      <c r="Z60"/>
      <c r="AA60"/>
    </row>
    <row r="61" spans="22:27" ht="15" customHeight="1">
      <c r="V61"/>
      <c r="W61"/>
      <c r="X61"/>
      <c r="Y61"/>
      <c r="Z61"/>
      <c r="AA61"/>
    </row>
    <row r="62" spans="22:27" ht="15" customHeight="1">
      <c r="V62"/>
      <c r="W62"/>
      <c r="X62"/>
      <c r="Y62"/>
      <c r="Z62"/>
      <c r="AA62"/>
    </row>
    <row r="63" spans="22:27" ht="15" customHeight="1">
      <c r="V63"/>
      <c r="W63"/>
      <c r="X63"/>
      <c r="Y63"/>
      <c r="Z63"/>
      <c r="AA63"/>
    </row>
    <row r="64" spans="22:27" ht="15" customHeight="1">
      <c r="V64"/>
      <c r="W64"/>
      <c r="X64"/>
      <c r="Y64"/>
      <c r="Z64"/>
      <c r="AA64"/>
    </row>
    <row r="65" spans="22:27" ht="15" customHeight="1">
      <c r="V65"/>
      <c r="W65"/>
      <c r="X65"/>
      <c r="Y65"/>
      <c r="Z65"/>
      <c r="AA65"/>
    </row>
    <row r="66" spans="22:27" ht="15" customHeight="1">
      <c r="V66"/>
      <c r="W66"/>
      <c r="X66"/>
      <c r="Y66"/>
      <c r="Z66"/>
      <c r="AA66"/>
    </row>
    <row r="67" spans="22:27" ht="15" customHeight="1">
      <c r="V67"/>
      <c r="W67"/>
      <c r="X67"/>
      <c r="Y67"/>
      <c r="Z67"/>
      <c r="AA67"/>
    </row>
  </sheetData>
  <mergeCells count="15">
    <mergeCell ref="AD8:AE8"/>
    <mergeCell ref="Z8:AA8"/>
    <mergeCell ref="X8:Y8"/>
    <mergeCell ref="T8:U8"/>
    <mergeCell ref="V8:W8"/>
    <mergeCell ref="AB8:AC8"/>
    <mergeCell ref="B8:C8"/>
    <mergeCell ref="L8:M8"/>
    <mergeCell ref="N8:O8"/>
    <mergeCell ref="P8:Q8"/>
    <mergeCell ref="R8:S8"/>
    <mergeCell ref="D8:E8"/>
    <mergeCell ref="F8:G8"/>
    <mergeCell ref="H8:I8"/>
    <mergeCell ref="J8:K8"/>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oddHeader>&amp;C&amp;A</oddHeader>
    <oddFooter>&amp;CPage &amp;P of &amp;N</oddFooter>
  </headerFooter>
  <rowBreaks count="1" manualBreakCount="1">
    <brk id="37" max="16383" man="1"/>
  </rowBreaks>
  <colBreaks count="3" manualBreakCount="3">
    <brk id="9" max="16383" man="1"/>
    <brk id="17" max="16383" man="1"/>
    <brk id="25"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workbookViewId="0" topLeftCell="A1">
      <selection activeCell="B1" sqref="B1"/>
    </sheetView>
  </sheetViews>
  <sheetFormatPr defaultColWidth="9.140625" defaultRowHeight="15"/>
  <cols>
    <col min="1" max="1" width="34.421875" style="6" customWidth="1"/>
    <col min="2" max="2" width="13.57421875" style="6" customWidth="1"/>
    <col min="3" max="22" width="9.140625" style="6" customWidth="1"/>
    <col min="23" max="24" width="9.140625" style="50" customWidth="1"/>
    <col min="25" max="16384" width="9.140625" style="6" customWidth="1"/>
  </cols>
  <sheetData>
    <row r="1" ht="15">
      <c r="A1" s="34" t="s">
        <v>194</v>
      </c>
    </row>
    <row r="2" ht="15">
      <c r="A2" s="34"/>
    </row>
    <row r="3" ht="15">
      <c r="A3" s="17" t="s">
        <v>64</v>
      </c>
    </row>
    <row r="4" ht="15">
      <c r="A4" s="17" t="s">
        <v>65</v>
      </c>
    </row>
    <row r="6" spans="1:24" s="1" customFormat="1" ht="15">
      <c r="A6" s="25" t="s">
        <v>67</v>
      </c>
      <c r="B6" s="26"/>
      <c r="C6" s="26"/>
      <c r="D6" s="26"/>
      <c r="E6" s="26"/>
      <c r="F6" s="26"/>
      <c r="G6" s="26"/>
      <c r="H6" s="26"/>
      <c r="I6" s="26"/>
      <c r="J6" s="26"/>
      <c r="K6" s="26"/>
      <c r="L6" s="26"/>
      <c r="M6" s="26"/>
      <c r="N6" s="26"/>
      <c r="O6" s="26"/>
      <c r="P6" s="26"/>
      <c r="Q6" s="26"/>
      <c r="R6" s="26"/>
      <c r="S6" s="26"/>
      <c r="T6" s="26"/>
      <c r="U6" s="26"/>
      <c r="V6" s="27"/>
      <c r="W6" s="42"/>
      <c r="X6" s="42"/>
    </row>
    <row r="7" spans="1:24" s="1" customFormat="1" ht="15">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30</v>
      </c>
      <c r="U7" s="2" t="s">
        <v>31</v>
      </c>
      <c r="V7" s="2" t="s">
        <v>32</v>
      </c>
      <c r="W7" s="83" t="s">
        <v>105</v>
      </c>
      <c r="X7" s="42"/>
    </row>
    <row r="8" spans="1:24" s="1" customFormat="1" ht="15">
      <c r="A8" s="97" t="s">
        <v>126</v>
      </c>
      <c r="B8" s="2" t="s">
        <v>33</v>
      </c>
      <c r="C8" s="48">
        <v>36</v>
      </c>
      <c r="D8" s="48">
        <v>146</v>
      </c>
      <c r="E8" s="48">
        <v>135</v>
      </c>
      <c r="F8" s="48">
        <v>56</v>
      </c>
      <c r="G8" s="48">
        <v>138</v>
      </c>
      <c r="H8" s="48">
        <v>275</v>
      </c>
      <c r="I8" s="48">
        <v>185</v>
      </c>
      <c r="J8" s="48">
        <v>37</v>
      </c>
      <c r="K8" s="48">
        <v>316</v>
      </c>
      <c r="L8" s="48">
        <v>94</v>
      </c>
      <c r="M8" s="48">
        <v>976</v>
      </c>
      <c r="N8" s="48">
        <v>196</v>
      </c>
      <c r="O8" s="48">
        <v>506</v>
      </c>
      <c r="P8" s="48">
        <v>432</v>
      </c>
      <c r="Q8" s="48">
        <v>536</v>
      </c>
      <c r="R8" s="48">
        <v>521</v>
      </c>
      <c r="S8" s="48">
        <v>249</v>
      </c>
      <c r="T8" s="48">
        <v>40</v>
      </c>
      <c r="U8" s="48">
        <v>31</v>
      </c>
      <c r="V8" s="48">
        <v>973</v>
      </c>
      <c r="W8" s="83">
        <f>SUM(C8:V13)</f>
        <v>7130</v>
      </c>
      <c r="X8" s="42"/>
    </row>
    <row r="9" spans="1:24" s="1" customFormat="1" ht="15">
      <c r="A9" s="98"/>
      <c r="B9" s="2" t="s">
        <v>34</v>
      </c>
      <c r="C9" s="48">
        <v>7</v>
      </c>
      <c r="D9" s="48">
        <v>50</v>
      </c>
      <c r="E9" s="48">
        <v>43</v>
      </c>
      <c r="F9" s="48">
        <v>18</v>
      </c>
      <c r="G9" s="48">
        <v>50</v>
      </c>
      <c r="H9" s="48">
        <v>57</v>
      </c>
      <c r="I9" s="48">
        <v>73</v>
      </c>
      <c r="J9" s="48">
        <v>15</v>
      </c>
      <c r="K9" s="48">
        <v>123</v>
      </c>
      <c r="L9" s="48">
        <v>23</v>
      </c>
      <c r="M9" s="48">
        <v>63</v>
      </c>
      <c r="N9" s="48">
        <v>32</v>
      </c>
      <c r="O9" s="48">
        <v>64</v>
      </c>
      <c r="P9" s="48">
        <v>85</v>
      </c>
      <c r="Q9" s="48">
        <v>52</v>
      </c>
      <c r="R9" s="48">
        <v>90</v>
      </c>
      <c r="S9" s="48">
        <v>78</v>
      </c>
      <c r="T9" s="48">
        <v>19</v>
      </c>
      <c r="U9" s="48">
        <v>2</v>
      </c>
      <c r="V9" s="48">
        <v>147</v>
      </c>
      <c r="W9" s="42"/>
      <c r="X9" s="42"/>
    </row>
    <row r="10" spans="1:24" s="1" customFormat="1" ht="15">
      <c r="A10" s="98"/>
      <c r="B10" s="2" t="s">
        <v>35</v>
      </c>
      <c r="C10" s="48">
        <v>2</v>
      </c>
      <c r="D10" s="48">
        <v>11</v>
      </c>
      <c r="E10" s="48">
        <v>4</v>
      </c>
      <c r="F10" s="48">
        <v>1</v>
      </c>
      <c r="G10" s="48">
        <v>6</v>
      </c>
      <c r="H10" s="48">
        <v>1</v>
      </c>
      <c r="I10" s="48">
        <v>15</v>
      </c>
      <c r="J10" s="48">
        <v>2</v>
      </c>
      <c r="K10" s="48">
        <v>9</v>
      </c>
      <c r="L10" s="48">
        <v>6</v>
      </c>
      <c r="M10" s="48">
        <v>7</v>
      </c>
      <c r="N10" s="48">
        <v>1</v>
      </c>
      <c r="O10" s="48">
        <v>3</v>
      </c>
      <c r="P10" s="48">
        <v>33</v>
      </c>
      <c r="Q10" s="48">
        <v>6</v>
      </c>
      <c r="R10" s="48">
        <v>16</v>
      </c>
      <c r="S10" s="48">
        <v>14</v>
      </c>
      <c r="T10" s="48">
        <v>8</v>
      </c>
      <c r="U10" s="48">
        <v>0</v>
      </c>
      <c r="V10" s="48">
        <v>16</v>
      </c>
      <c r="W10" s="42"/>
      <c r="X10" s="42"/>
    </row>
    <row r="11" spans="1:24" s="1" customFormat="1" ht="15">
      <c r="A11" s="98"/>
      <c r="B11" s="2" t="s">
        <v>16</v>
      </c>
      <c r="C11" s="77"/>
      <c r="D11" s="77"/>
      <c r="E11" s="77"/>
      <c r="F11" s="77"/>
      <c r="G11" s="77"/>
      <c r="H11" s="77"/>
      <c r="I11" s="77"/>
      <c r="J11" s="77"/>
      <c r="K11" s="77"/>
      <c r="L11" s="77"/>
      <c r="M11" s="77"/>
      <c r="N11" s="77"/>
      <c r="O11" s="77"/>
      <c r="P11" s="77"/>
      <c r="Q11" s="77"/>
      <c r="R11" s="77"/>
      <c r="S11" s="77"/>
      <c r="T11" s="77"/>
      <c r="U11" s="77"/>
      <c r="V11" s="77"/>
      <c r="W11" s="42"/>
      <c r="X11" s="42"/>
    </row>
    <row r="12" spans="1:24" s="1" customFormat="1" ht="15">
      <c r="A12" s="98"/>
      <c r="B12" s="2" t="s">
        <v>17</v>
      </c>
      <c r="C12" s="77"/>
      <c r="D12" s="77"/>
      <c r="E12" s="77"/>
      <c r="F12" s="77"/>
      <c r="G12" s="77"/>
      <c r="H12" s="77"/>
      <c r="I12" s="77"/>
      <c r="J12" s="77"/>
      <c r="K12" s="77"/>
      <c r="L12" s="77"/>
      <c r="M12" s="77"/>
      <c r="N12" s="77"/>
      <c r="O12" s="77"/>
      <c r="P12" s="77"/>
      <c r="Q12" s="77"/>
      <c r="R12" s="77"/>
      <c r="S12" s="77"/>
      <c r="T12" s="77"/>
      <c r="U12" s="77"/>
      <c r="V12" s="77"/>
      <c r="W12" s="42"/>
      <c r="X12" s="42"/>
    </row>
    <row r="13" spans="1:24" s="1" customFormat="1" ht="15">
      <c r="A13" s="99"/>
      <c r="B13" s="2" t="s">
        <v>18</v>
      </c>
      <c r="C13" s="77"/>
      <c r="D13" s="77"/>
      <c r="E13" s="77"/>
      <c r="F13" s="77"/>
      <c r="G13" s="77"/>
      <c r="H13" s="77"/>
      <c r="I13" s="77"/>
      <c r="J13" s="77"/>
      <c r="K13" s="77"/>
      <c r="L13" s="77"/>
      <c r="M13" s="77"/>
      <c r="N13" s="77"/>
      <c r="O13" s="77"/>
      <c r="P13" s="77"/>
      <c r="Q13" s="77"/>
      <c r="R13" s="77"/>
      <c r="S13" s="77"/>
      <c r="T13" s="77"/>
      <c r="U13" s="77"/>
      <c r="V13" s="77"/>
      <c r="W13" s="42"/>
      <c r="X13" s="42"/>
    </row>
    <row r="14" spans="23:24" s="1" customFormat="1" ht="15">
      <c r="W14" s="42"/>
      <c r="X14" s="42"/>
    </row>
    <row r="15" spans="23:24" s="1" customFormat="1" ht="15">
      <c r="W15" s="42"/>
      <c r="X15" s="42"/>
    </row>
    <row r="16" spans="1:24" s="1" customFormat="1" ht="15">
      <c r="A16" s="25" t="s">
        <v>68</v>
      </c>
      <c r="B16" s="26"/>
      <c r="C16" s="26"/>
      <c r="D16" s="26"/>
      <c r="E16" s="26"/>
      <c r="F16" s="26"/>
      <c r="G16" s="26"/>
      <c r="H16" s="26"/>
      <c r="I16" s="26"/>
      <c r="J16" s="26"/>
      <c r="K16" s="26"/>
      <c r="L16" s="26"/>
      <c r="M16" s="26"/>
      <c r="N16" s="26"/>
      <c r="O16" s="26"/>
      <c r="P16" s="26"/>
      <c r="Q16" s="26"/>
      <c r="R16" s="26"/>
      <c r="S16" s="26"/>
      <c r="T16" s="26"/>
      <c r="U16" s="26"/>
      <c r="V16" s="27"/>
      <c r="W16" s="42"/>
      <c r="X16" s="42"/>
    </row>
    <row r="17" spans="1:24" s="1" customFormat="1" ht="15">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c r="W17" s="83" t="s">
        <v>105</v>
      </c>
      <c r="X17" s="42"/>
    </row>
    <row r="18" spans="1:24" s="1" customFormat="1" ht="15">
      <c r="A18" s="100" t="s">
        <v>127</v>
      </c>
      <c r="B18" s="2" t="s">
        <v>33</v>
      </c>
      <c r="C18" s="48">
        <v>36</v>
      </c>
      <c r="D18" s="48">
        <v>60</v>
      </c>
      <c r="E18" s="48">
        <v>60</v>
      </c>
      <c r="F18" s="48">
        <v>54</v>
      </c>
      <c r="G18" s="48">
        <v>60</v>
      </c>
      <c r="H18" s="48">
        <v>60</v>
      </c>
      <c r="I18" s="48">
        <v>60</v>
      </c>
      <c r="J18" s="48">
        <v>37</v>
      </c>
      <c r="K18" s="48">
        <v>68</v>
      </c>
      <c r="L18" s="48">
        <v>60</v>
      </c>
      <c r="M18" s="48">
        <v>180</v>
      </c>
      <c r="N18" s="48">
        <v>81</v>
      </c>
      <c r="O18" s="48">
        <v>306</v>
      </c>
      <c r="P18" s="48">
        <v>114</v>
      </c>
      <c r="Q18" s="48">
        <v>71</v>
      </c>
      <c r="R18" s="48">
        <v>138</v>
      </c>
      <c r="S18" s="48">
        <v>60</v>
      </c>
      <c r="T18" s="48">
        <v>40</v>
      </c>
      <c r="U18" s="48">
        <v>31</v>
      </c>
      <c r="V18" s="48">
        <v>172</v>
      </c>
      <c r="W18" s="83">
        <f>SUM(C18:V23)</f>
        <v>3000</v>
      </c>
      <c r="X18" s="42"/>
    </row>
    <row r="19" spans="1:24" s="1" customFormat="1" ht="15">
      <c r="A19" s="101"/>
      <c r="B19" s="2" t="s">
        <v>34</v>
      </c>
      <c r="C19" s="48">
        <v>7</v>
      </c>
      <c r="D19" s="48">
        <v>50</v>
      </c>
      <c r="E19" s="48">
        <v>43</v>
      </c>
      <c r="F19" s="48">
        <v>18</v>
      </c>
      <c r="G19" s="48">
        <v>50</v>
      </c>
      <c r="H19" s="48">
        <v>57</v>
      </c>
      <c r="I19" s="48">
        <v>73</v>
      </c>
      <c r="J19" s="48">
        <v>15</v>
      </c>
      <c r="K19" s="48">
        <v>123</v>
      </c>
      <c r="L19" s="48">
        <v>23</v>
      </c>
      <c r="M19" s="48">
        <v>63</v>
      </c>
      <c r="N19" s="48">
        <v>32</v>
      </c>
      <c r="O19" s="48">
        <v>64</v>
      </c>
      <c r="P19" s="48">
        <v>85</v>
      </c>
      <c r="Q19" s="48">
        <v>52</v>
      </c>
      <c r="R19" s="48">
        <v>90</v>
      </c>
      <c r="S19" s="48">
        <v>78</v>
      </c>
      <c r="T19" s="48">
        <v>19</v>
      </c>
      <c r="U19" s="48">
        <v>2</v>
      </c>
      <c r="V19" s="48">
        <v>147</v>
      </c>
      <c r="W19" s="42"/>
      <c r="X19" s="42"/>
    </row>
    <row r="20" spans="1:24" s="1" customFormat="1" ht="15">
      <c r="A20" s="101"/>
      <c r="B20" s="2" t="s">
        <v>35</v>
      </c>
      <c r="C20" s="48">
        <v>2</v>
      </c>
      <c r="D20" s="48">
        <v>11</v>
      </c>
      <c r="E20" s="48">
        <v>4</v>
      </c>
      <c r="F20" s="48">
        <v>1</v>
      </c>
      <c r="G20" s="48">
        <v>6</v>
      </c>
      <c r="H20" s="48">
        <v>1</v>
      </c>
      <c r="I20" s="48">
        <v>15</v>
      </c>
      <c r="J20" s="48">
        <v>2</v>
      </c>
      <c r="K20" s="48">
        <v>9</v>
      </c>
      <c r="L20" s="48">
        <v>6</v>
      </c>
      <c r="M20" s="48">
        <v>7</v>
      </c>
      <c r="N20" s="48">
        <v>1</v>
      </c>
      <c r="O20" s="48">
        <v>3</v>
      </c>
      <c r="P20" s="48">
        <v>33</v>
      </c>
      <c r="Q20" s="48">
        <v>6</v>
      </c>
      <c r="R20" s="48">
        <v>16</v>
      </c>
      <c r="S20" s="48">
        <v>14</v>
      </c>
      <c r="T20" s="48">
        <v>8</v>
      </c>
      <c r="U20" s="48">
        <v>0</v>
      </c>
      <c r="V20" s="48">
        <v>16</v>
      </c>
      <c r="W20" s="42"/>
      <c r="X20" s="42"/>
    </row>
    <row r="21" spans="1:24" s="1" customFormat="1" ht="15">
      <c r="A21" s="101"/>
      <c r="B21" s="2" t="s">
        <v>16</v>
      </c>
      <c r="C21" s="77"/>
      <c r="D21" s="77"/>
      <c r="E21" s="77"/>
      <c r="F21" s="77"/>
      <c r="G21" s="77"/>
      <c r="H21" s="77"/>
      <c r="I21" s="77"/>
      <c r="J21" s="77"/>
      <c r="K21" s="77"/>
      <c r="L21" s="77"/>
      <c r="M21" s="77"/>
      <c r="N21" s="77"/>
      <c r="O21" s="77"/>
      <c r="P21" s="77"/>
      <c r="Q21" s="77"/>
      <c r="R21" s="77"/>
      <c r="S21" s="77"/>
      <c r="T21" s="77"/>
      <c r="U21" s="77"/>
      <c r="V21" s="77"/>
      <c r="W21" s="42"/>
      <c r="X21" s="42"/>
    </row>
    <row r="22" spans="1:24" s="1" customFormat="1" ht="15">
      <c r="A22" s="101"/>
      <c r="B22" s="2" t="s">
        <v>17</v>
      </c>
      <c r="C22" s="77"/>
      <c r="D22" s="77"/>
      <c r="E22" s="77"/>
      <c r="F22" s="77"/>
      <c r="G22" s="77"/>
      <c r="H22" s="77"/>
      <c r="I22" s="77"/>
      <c r="J22" s="77"/>
      <c r="K22" s="77"/>
      <c r="L22" s="77"/>
      <c r="M22" s="77"/>
      <c r="N22" s="77"/>
      <c r="O22" s="77"/>
      <c r="P22" s="77"/>
      <c r="Q22" s="77"/>
      <c r="R22" s="77"/>
      <c r="S22" s="77"/>
      <c r="T22" s="77"/>
      <c r="U22" s="77"/>
      <c r="V22" s="77"/>
      <c r="W22" s="42"/>
      <c r="X22" s="42"/>
    </row>
    <row r="23" spans="1:24" s="1" customFormat="1" ht="15">
      <c r="A23" s="102"/>
      <c r="B23" s="2" t="s">
        <v>18</v>
      </c>
      <c r="C23" s="77"/>
      <c r="D23" s="77"/>
      <c r="E23" s="77"/>
      <c r="F23" s="77"/>
      <c r="G23" s="77"/>
      <c r="H23" s="77"/>
      <c r="I23" s="77"/>
      <c r="J23" s="77"/>
      <c r="K23" s="77"/>
      <c r="L23" s="77"/>
      <c r="M23" s="77"/>
      <c r="N23" s="77"/>
      <c r="O23" s="77"/>
      <c r="P23" s="77"/>
      <c r="Q23" s="77"/>
      <c r="R23" s="77"/>
      <c r="S23" s="77"/>
      <c r="T23" s="77"/>
      <c r="U23" s="77"/>
      <c r="V23" s="77"/>
      <c r="W23" s="42"/>
      <c r="X23" s="42"/>
    </row>
    <row r="24" spans="23:24" s="1" customFormat="1" ht="15">
      <c r="W24" s="42"/>
      <c r="X24" s="42"/>
    </row>
    <row r="25" spans="23:24" s="1" customFormat="1" ht="15">
      <c r="W25" s="42"/>
      <c r="X25" s="42"/>
    </row>
    <row r="26" spans="1:24" s="1" customFormat="1" ht="15">
      <c r="A26" s="25" t="s">
        <v>69</v>
      </c>
      <c r="B26" s="26"/>
      <c r="C26" s="26"/>
      <c r="D26" s="26"/>
      <c r="E26" s="26"/>
      <c r="F26" s="26"/>
      <c r="G26" s="26"/>
      <c r="H26" s="26"/>
      <c r="I26" s="26"/>
      <c r="J26" s="26"/>
      <c r="K26" s="26"/>
      <c r="L26" s="26"/>
      <c r="M26" s="26"/>
      <c r="N26" s="26"/>
      <c r="O26" s="26"/>
      <c r="P26" s="26"/>
      <c r="Q26" s="26"/>
      <c r="R26" s="26"/>
      <c r="S26" s="26"/>
      <c r="T26" s="26"/>
      <c r="U26" s="26"/>
      <c r="V26" s="27"/>
      <c r="W26" s="42"/>
      <c r="X26" s="42"/>
    </row>
    <row r="27" spans="1:24" s="1" customFormat="1" ht="15">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c r="W27" s="83" t="s">
        <v>105</v>
      </c>
      <c r="X27" s="42"/>
    </row>
    <row r="28" spans="1:24" s="1" customFormat="1" ht="14.1" customHeight="1">
      <c r="A28" s="97" t="s">
        <v>128</v>
      </c>
      <c r="B28" s="2" t="s">
        <v>33</v>
      </c>
      <c r="C28" s="77">
        <v>28</v>
      </c>
      <c r="D28" s="77">
        <v>26</v>
      </c>
      <c r="E28" s="77">
        <v>26</v>
      </c>
      <c r="F28" s="77">
        <v>18</v>
      </c>
      <c r="G28" s="77">
        <v>31</v>
      </c>
      <c r="H28" s="77">
        <v>28</v>
      </c>
      <c r="I28" s="77">
        <v>28</v>
      </c>
      <c r="J28" s="77">
        <v>17</v>
      </c>
      <c r="K28" s="77">
        <v>27</v>
      </c>
      <c r="L28" s="77">
        <v>46</v>
      </c>
      <c r="M28" s="77">
        <v>85</v>
      </c>
      <c r="N28" s="77">
        <v>37</v>
      </c>
      <c r="O28" s="77">
        <v>174</v>
      </c>
      <c r="P28" s="77">
        <v>56</v>
      </c>
      <c r="Q28" s="77">
        <v>51</v>
      </c>
      <c r="R28" s="77">
        <v>22</v>
      </c>
      <c r="S28" s="77">
        <v>29</v>
      </c>
      <c r="T28" s="77">
        <v>26</v>
      </c>
      <c r="U28" s="77">
        <v>17</v>
      </c>
      <c r="V28" s="77">
        <v>74</v>
      </c>
      <c r="W28" s="83">
        <f>SUM(C28:V33)</f>
        <v>1589</v>
      </c>
      <c r="X28" s="42"/>
    </row>
    <row r="29" spans="1:24" s="1" customFormat="1" ht="15">
      <c r="A29" s="98"/>
      <c r="B29" s="2" t="s">
        <v>34</v>
      </c>
      <c r="C29" s="77">
        <v>4</v>
      </c>
      <c r="D29" s="77">
        <v>31</v>
      </c>
      <c r="E29" s="77">
        <v>25</v>
      </c>
      <c r="F29" s="77">
        <v>11</v>
      </c>
      <c r="G29" s="77">
        <v>32</v>
      </c>
      <c r="H29" s="77">
        <v>29</v>
      </c>
      <c r="I29" s="77">
        <v>45</v>
      </c>
      <c r="J29" s="77">
        <v>9</v>
      </c>
      <c r="K29" s="77">
        <v>73</v>
      </c>
      <c r="L29" s="77">
        <v>14</v>
      </c>
      <c r="M29" s="77">
        <v>30</v>
      </c>
      <c r="N29" s="77">
        <v>24</v>
      </c>
      <c r="O29" s="77">
        <v>45</v>
      </c>
      <c r="P29" s="77">
        <v>51</v>
      </c>
      <c r="Q29" s="77">
        <v>47</v>
      </c>
      <c r="R29" s="77">
        <v>19</v>
      </c>
      <c r="S29" s="77">
        <v>47</v>
      </c>
      <c r="T29" s="77">
        <v>13</v>
      </c>
      <c r="U29" s="77">
        <v>4</v>
      </c>
      <c r="V29" s="77">
        <v>75</v>
      </c>
      <c r="W29" s="42"/>
      <c r="X29" s="42"/>
    </row>
    <row r="30" spans="1:24" s="1" customFormat="1" ht="15">
      <c r="A30" s="98"/>
      <c r="B30" s="2" t="s">
        <v>35</v>
      </c>
      <c r="C30" s="77" t="s">
        <v>208</v>
      </c>
      <c r="D30" s="77">
        <v>11</v>
      </c>
      <c r="E30" s="77">
        <v>2</v>
      </c>
      <c r="F30" s="77">
        <v>1</v>
      </c>
      <c r="G30" s="77">
        <v>4</v>
      </c>
      <c r="H30" s="77">
        <v>2</v>
      </c>
      <c r="I30" s="77">
        <v>9</v>
      </c>
      <c r="J30" s="77">
        <v>2</v>
      </c>
      <c r="K30" s="77">
        <v>8</v>
      </c>
      <c r="L30" s="77">
        <v>6</v>
      </c>
      <c r="M30" s="77">
        <v>4</v>
      </c>
      <c r="N30" s="77" t="s">
        <v>208</v>
      </c>
      <c r="O30" s="77">
        <v>1</v>
      </c>
      <c r="P30" s="77">
        <v>23</v>
      </c>
      <c r="Q30" s="77">
        <v>11</v>
      </c>
      <c r="R30" s="77">
        <v>3</v>
      </c>
      <c r="S30" s="77">
        <v>9</v>
      </c>
      <c r="T30" s="77">
        <v>8</v>
      </c>
      <c r="U30" s="77" t="s">
        <v>208</v>
      </c>
      <c r="V30" s="77">
        <v>11</v>
      </c>
      <c r="W30" s="42"/>
      <c r="X30" s="42"/>
    </row>
    <row r="31" spans="1:24" s="1" customFormat="1" ht="15">
      <c r="A31" s="98"/>
      <c r="B31" s="2" t="s">
        <v>16</v>
      </c>
      <c r="C31" s="77"/>
      <c r="D31" s="77"/>
      <c r="E31" s="77"/>
      <c r="F31" s="77"/>
      <c r="G31" s="77"/>
      <c r="H31" s="77"/>
      <c r="I31" s="77"/>
      <c r="J31" s="77"/>
      <c r="K31" s="77"/>
      <c r="L31" s="77"/>
      <c r="M31" s="77"/>
      <c r="N31" s="77"/>
      <c r="O31" s="77"/>
      <c r="P31" s="77"/>
      <c r="Q31" s="77"/>
      <c r="R31" s="77"/>
      <c r="S31" s="77"/>
      <c r="T31" s="77"/>
      <c r="U31" s="77"/>
      <c r="V31" s="77"/>
      <c r="W31" s="42"/>
      <c r="X31" s="42"/>
    </row>
    <row r="32" spans="1:24" s="1" customFormat="1" ht="15">
      <c r="A32" s="98"/>
      <c r="B32" s="2" t="s">
        <v>17</v>
      </c>
      <c r="C32" s="77"/>
      <c r="D32" s="77"/>
      <c r="E32" s="77"/>
      <c r="F32" s="77"/>
      <c r="G32" s="77"/>
      <c r="H32" s="77"/>
      <c r="I32" s="77"/>
      <c r="J32" s="77"/>
      <c r="K32" s="77"/>
      <c r="L32" s="77"/>
      <c r="M32" s="77"/>
      <c r="N32" s="77"/>
      <c r="O32" s="77"/>
      <c r="P32" s="77"/>
      <c r="Q32" s="77"/>
      <c r="R32" s="77"/>
      <c r="S32" s="77"/>
      <c r="T32" s="77"/>
      <c r="U32" s="77"/>
      <c r="V32" s="77"/>
      <c r="W32" s="42"/>
      <c r="X32" s="42"/>
    </row>
    <row r="33" spans="1:24" s="1" customFormat="1" ht="15">
      <c r="A33" s="99"/>
      <c r="B33" s="2" t="s">
        <v>18</v>
      </c>
      <c r="C33" s="77"/>
      <c r="D33" s="77"/>
      <c r="E33" s="77"/>
      <c r="F33" s="77"/>
      <c r="G33" s="77"/>
      <c r="H33" s="77"/>
      <c r="I33" s="77"/>
      <c r="J33" s="77"/>
      <c r="K33" s="77"/>
      <c r="L33" s="77"/>
      <c r="M33" s="77"/>
      <c r="N33" s="77"/>
      <c r="O33" s="77"/>
      <c r="P33" s="77"/>
      <c r="Q33" s="77"/>
      <c r="R33" s="77"/>
      <c r="S33" s="77"/>
      <c r="T33" s="77"/>
      <c r="U33" s="77"/>
      <c r="V33" s="77"/>
      <c r="W33" s="42"/>
      <c r="X33" s="42"/>
    </row>
  </sheetData>
  <mergeCells count="3">
    <mergeCell ref="A28:A33"/>
    <mergeCell ref="A8:A13"/>
    <mergeCell ref="A18:A23"/>
  </mergeCells>
  <printOptions/>
  <pageMargins left="0.7086614173228347" right="0.7086614173228347" top="0.7480314960629921" bottom="0.7480314960629921" header="0.31496062992125984" footer="0.31496062992125984"/>
  <pageSetup horizontalDpi="600" verticalDpi="600" orientation="landscape" paperSize="9" scale="69" r:id="rId1"/>
  <headerFooter>
    <oddHeader>&amp;C&amp;A</oddHeader>
    <oddFooter>&amp;CPage &amp;P of &amp;N</oddFooter>
  </headerFooter>
  <colBreaks count="1" manualBreakCount="1">
    <brk id="12"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election activeCell="B1" sqref="B1"/>
    </sheetView>
  </sheetViews>
  <sheetFormatPr defaultColWidth="8.8515625" defaultRowHeight="15"/>
  <cols>
    <col min="1" max="1" width="40.57421875" style="52" customWidth="1"/>
    <col min="2" max="3" width="20.57421875" style="52" customWidth="1"/>
    <col min="4" max="16384" width="8.8515625" style="52" customWidth="1"/>
  </cols>
  <sheetData>
    <row r="1" ht="15">
      <c r="A1" s="51" t="s">
        <v>195</v>
      </c>
    </row>
    <row r="3" spans="1:3" ht="25.5">
      <c r="A3" s="53"/>
      <c r="B3" s="54" t="s">
        <v>36</v>
      </c>
      <c r="C3" s="55" t="s">
        <v>196</v>
      </c>
    </row>
    <row r="4" spans="1:3" ht="38.25">
      <c r="A4" s="56" t="s">
        <v>62</v>
      </c>
      <c r="B4" s="84">
        <v>205</v>
      </c>
      <c r="C4" s="103">
        <f>'13.3.1'!W18</f>
        <v>3000</v>
      </c>
    </row>
    <row r="5" spans="1:3" ht="63.75">
      <c r="A5" s="56" t="s">
        <v>70</v>
      </c>
      <c r="B5" s="84">
        <v>88</v>
      </c>
      <c r="C5" s="104"/>
    </row>
    <row r="6" spans="1:3" ht="38.25">
      <c r="A6" s="57" t="s">
        <v>94</v>
      </c>
      <c r="B6" s="84">
        <v>2707</v>
      </c>
      <c r="C6" s="104"/>
    </row>
    <row r="7" spans="1:3" ht="15">
      <c r="A7" s="58" t="s">
        <v>63</v>
      </c>
      <c r="B7" s="85">
        <f>(B4+B5)/B6*100</f>
        <v>10.823790173623937</v>
      </c>
      <c r="C7" s="86"/>
    </row>
  </sheetData>
  <mergeCells count="1">
    <mergeCell ref="C4:C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topLeftCell="A1">
      <selection activeCell="C1" sqref="C1"/>
    </sheetView>
  </sheetViews>
  <sheetFormatPr defaultColWidth="8.8515625" defaultRowHeight="15" customHeight="1"/>
  <cols>
    <col min="1" max="1" width="16.57421875" style="4" customWidth="1"/>
    <col min="2" max="5" width="25.57421875" style="1" customWidth="1"/>
    <col min="6" max="6" width="25.57421875" style="5" customWidth="1"/>
    <col min="7" max="16384" width="8.8515625" style="1" customWidth="1"/>
  </cols>
  <sheetData>
    <row r="1" ht="15" customHeight="1">
      <c r="A1" s="4" t="s">
        <v>197</v>
      </c>
    </row>
    <row r="3" ht="15" customHeight="1">
      <c r="A3" s="17" t="s">
        <v>64</v>
      </c>
    </row>
    <row r="4" ht="15" customHeight="1">
      <c r="A4" s="17" t="s">
        <v>65</v>
      </c>
    </row>
    <row r="6" spans="1:6" ht="75" customHeight="1">
      <c r="A6" s="106"/>
      <c r="B6" s="44" t="s">
        <v>198</v>
      </c>
      <c r="C6" s="44" t="s">
        <v>199</v>
      </c>
      <c r="D6" s="44" t="s">
        <v>200</v>
      </c>
      <c r="E6" s="44" t="s">
        <v>91</v>
      </c>
      <c r="F6" s="40" t="s">
        <v>92</v>
      </c>
    </row>
    <row r="7" spans="1:6" ht="15" customHeight="1">
      <c r="A7" s="107"/>
      <c r="B7" s="21" t="s">
        <v>42</v>
      </c>
      <c r="C7" s="21" t="s">
        <v>42</v>
      </c>
      <c r="D7" s="21" t="s">
        <v>42</v>
      </c>
      <c r="E7" s="21" t="s">
        <v>42</v>
      </c>
      <c r="F7" s="22" t="s">
        <v>43</v>
      </c>
    </row>
    <row r="8" spans="1:6" ht="15" customHeight="1">
      <c r="A8" s="14" t="s">
        <v>44</v>
      </c>
      <c r="B8" s="48">
        <v>7130</v>
      </c>
      <c r="C8" s="48">
        <v>2707</v>
      </c>
      <c r="D8" s="77">
        <v>1589</v>
      </c>
      <c r="E8" s="77">
        <f>C8-D8</f>
        <v>1118</v>
      </c>
      <c r="F8" s="78">
        <f>E8/C8*100</f>
        <v>41.300332471370524</v>
      </c>
    </row>
    <row r="9" spans="1:6" ht="15" customHeight="1">
      <c r="A9" s="2" t="s">
        <v>33</v>
      </c>
      <c r="B9" s="48">
        <v>5878</v>
      </c>
      <c r="C9" s="48">
        <v>1588</v>
      </c>
      <c r="D9" s="77">
        <v>846</v>
      </c>
      <c r="E9" s="77">
        <f aca="true" t="shared" si="0" ref="E9:E34">C9-D9</f>
        <v>742</v>
      </c>
      <c r="F9" s="78">
        <f aca="true" t="shared" si="1" ref="F9:F34">E9/C9*100</f>
        <v>46.725440806045334</v>
      </c>
    </row>
    <row r="10" spans="1:6" ht="15" customHeight="1">
      <c r="A10" s="2" t="s">
        <v>34</v>
      </c>
      <c r="B10" s="48">
        <v>1091</v>
      </c>
      <c r="C10" s="48">
        <v>975</v>
      </c>
      <c r="D10" s="77">
        <v>628</v>
      </c>
      <c r="E10" s="77">
        <f t="shared" si="0"/>
        <v>347</v>
      </c>
      <c r="F10" s="78">
        <f t="shared" si="1"/>
        <v>35.58974358974359</v>
      </c>
    </row>
    <row r="11" spans="1:6" ht="15" customHeight="1">
      <c r="A11" s="2" t="s">
        <v>35</v>
      </c>
      <c r="B11" s="48">
        <v>161</v>
      </c>
      <c r="C11" s="48">
        <v>144</v>
      </c>
      <c r="D11" s="77">
        <v>115</v>
      </c>
      <c r="E11" s="77">
        <f t="shared" si="0"/>
        <v>29</v>
      </c>
      <c r="F11" s="78">
        <f t="shared" si="1"/>
        <v>20.13888888888889</v>
      </c>
    </row>
    <row r="12" spans="1:6" ht="15" customHeight="1">
      <c r="A12" s="2" t="s">
        <v>16</v>
      </c>
      <c r="B12" s="48"/>
      <c r="C12" s="48"/>
      <c r="D12" s="77"/>
      <c r="E12" s="77"/>
      <c r="F12" s="78"/>
    </row>
    <row r="13" spans="1:6" ht="15" customHeight="1">
      <c r="A13" s="2" t="s">
        <v>17</v>
      </c>
      <c r="B13" s="48"/>
      <c r="C13" s="48"/>
      <c r="D13" s="77"/>
      <c r="E13" s="77"/>
      <c r="F13" s="78"/>
    </row>
    <row r="14" spans="1:6" ht="15" customHeight="1">
      <c r="A14" s="2" t="s">
        <v>18</v>
      </c>
      <c r="B14" s="48"/>
      <c r="C14" s="48"/>
      <c r="D14" s="77"/>
      <c r="E14" s="77"/>
      <c r="F14" s="78"/>
    </row>
    <row r="15" spans="1:6" ht="15" customHeight="1">
      <c r="A15" s="14" t="s">
        <v>9</v>
      </c>
      <c r="B15" s="48">
        <v>45</v>
      </c>
      <c r="C15" s="48">
        <v>41</v>
      </c>
      <c r="D15" s="77">
        <v>32</v>
      </c>
      <c r="E15" s="77">
        <f t="shared" si="0"/>
        <v>9</v>
      </c>
      <c r="F15" s="78">
        <f t="shared" si="1"/>
        <v>21.951219512195124</v>
      </c>
    </row>
    <row r="16" spans="1:6" ht="15" customHeight="1">
      <c r="A16" s="14" t="s">
        <v>10</v>
      </c>
      <c r="B16" s="48">
        <v>207</v>
      </c>
      <c r="C16" s="48">
        <v>108</v>
      </c>
      <c r="D16" s="77">
        <v>68</v>
      </c>
      <c r="E16" s="77">
        <f t="shared" si="0"/>
        <v>40</v>
      </c>
      <c r="F16" s="78">
        <f t="shared" si="1"/>
        <v>37.03703703703704</v>
      </c>
    </row>
    <row r="17" spans="1:6" ht="15" customHeight="1">
      <c r="A17" s="14" t="s">
        <v>11</v>
      </c>
      <c r="B17" s="48">
        <v>182</v>
      </c>
      <c r="C17" s="48">
        <v>96</v>
      </c>
      <c r="D17" s="77">
        <v>53</v>
      </c>
      <c r="E17" s="77">
        <f t="shared" si="0"/>
        <v>43</v>
      </c>
      <c r="F17" s="78">
        <f t="shared" si="1"/>
        <v>44.79166666666667</v>
      </c>
    </row>
    <row r="18" spans="1:6" ht="15" customHeight="1">
      <c r="A18" s="14" t="s">
        <v>12</v>
      </c>
      <c r="B18" s="48">
        <v>75</v>
      </c>
      <c r="C18" s="48">
        <v>65</v>
      </c>
      <c r="D18" s="77">
        <v>30</v>
      </c>
      <c r="E18" s="77">
        <f t="shared" si="0"/>
        <v>35</v>
      </c>
      <c r="F18" s="78">
        <f t="shared" si="1"/>
        <v>53.84615384615385</v>
      </c>
    </row>
    <row r="19" spans="1:6" ht="15" customHeight="1">
      <c r="A19" s="14" t="s">
        <v>13</v>
      </c>
      <c r="B19" s="48">
        <v>194</v>
      </c>
      <c r="C19" s="48">
        <v>100</v>
      </c>
      <c r="D19" s="77">
        <v>67</v>
      </c>
      <c r="E19" s="77">
        <f t="shared" si="0"/>
        <v>33</v>
      </c>
      <c r="F19" s="78">
        <f t="shared" si="1"/>
        <v>33</v>
      </c>
    </row>
    <row r="20" spans="1:6" ht="15" customHeight="1">
      <c r="A20" s="14" t="s">
        <v>14</v>
      </c>
      <c r="B20" s="48">
        <v>333</v>
      </c>
      <c r="C20" s="48">
        <v>105</v>
      </c>
      <c r="D20" s="77">
        <v>59</v>
      </c>
      <c r="E20" s="77">
        <f t="shared" si="0"/>
        <v>46</v>
      </c>
      <c r="F20" s="78">
        <f t="shared" si="1"/>
        <v>43.80952380952381</v>
      </c>
    </row>
    <row r="21" spans="1:6" ht="15" customHeight="1">
      <c r="A21" s="14" t="s">
        <v>19</v>
      </c>
      <c r="B21" s="48">
        <v>273</v>
      </c>
      <c r="C21" s="48">
        <v>128</v>
      </c>
      <c r="D21" s="77">
        <v>82</v>
      </c>
      <c r="E21" s="77">
        <f t="shared" si="0"/>
        <v>46</v>
      </c>
      <c r="F21" s="78">
        <f t="shared" si="1"/>
        <v>35.9375</v>
      </c>
    </row>
    <row r="22" spans="1:6" ht="15" customHeight="1">
      <c r="A22" s="15" t="s">
        <v>20</v>
      </c>
      <c r="B22" s="48">
        <v>54</v>
      </c>
      <c r="C22" s="48">
        <v>47</v>
      </c>
      <c r="D22" s="77">
        <v>28</v>
      </c>
      <c r="E22" s="77">
        <f t="shared" si="0"/>
        <v>19</v>
      </c>
      <c r="F22" s="78">
        <f t="shared" si="1"/>
        <v>40.42553191489361</v>
      </c>
    </row>
    <row r="23" spans="1:6" ht="15" customHeight="1">
      <c r="A23" s="15" t="s">
        <v>21</v>
      </c>
      <c r="B23" s="48">
        <v>448</v>
      </c>
      <c r="C23" s="48">
        <v>178</v>
      </c>
      <c r="D23" s="77">
        <v>108</v>
      </c>
      <c r="E23" s="77">
        <f t="shared" si="0"/>
        <v>70</v>
      </c>
      <c r="F23" s="78">
        <f t="shared" si="1"/>
        <v>39.325842696629216</v>
      </c>
    </row>
    <row r="24" spans="1:6" ht="15" customHeight="1">
      <c r="A24" s="15" t="s">
        <v>22</v>
      </c>
      <c r="B24" s="48">
        <v>123</v>
      </c>
      <c r="C24" s="48">
        <v>77</v>
      </c>
      <c r="D24" s="77">
        <v>66</v>
      </c>
      <c r="E24" s="77">
        <f t="shared" si="0"/>
        <v>11</v>
      </c>
      <c r="F24" s="78">
        <f t="shared" si="1"/>
        <v>14.285714285714285</v>
      </c>
    </row>
    <row r="25" spans="1:6" ht="15" customHeight="1">
      <c r="A25" s="15" t="s">
        <v>23</v>
      </c>
      <c r="B25" s="48">
        <v>1046</v>
      </c>
      <c r="C25" s="48">
        <v>227</v>
      </c>
      <c r="D25" s="77">
        <v>119</v>
      </c>
      <c r="E25" s="77">
        <f t="shared" si="0"/>
        <v>108</v>
      </c>
      <c r="F25" s="78">
        <f t="shared" si="1"/>
        <v>47.57709251101321</v>
      </c>
    </row>
    <row r="26" spans="1:6" ht="15" customHeight="1">
      <c r="A26" s="15" t="s">
        <v>24</v>
      </c>
      <c r="B26" s="48">
        <v>229</v>
      </c>
      <c r="C26" s="48">
        <v>102</v>
      </c>
      <c r="D26" s="77">
        <v>61</v>
      </c>
      <c r="E26" s="77">
        <f t="shared" si="0"/>
        <v>41</v>
      </c>
      <c r="F26" s="78">
        <f t="shared" si="1"/>
        <v>40.19607843137255</v>
      </c>
    </row>
    <row r="27" spans="1:6" ht="15" customHeight="1">
      <c r="A27" s="15" t="s">
        <v>25</v>
      </c>
      <c r="B27" s="48">
        <v>573</v>
      </c>
      <c r="C27" s="48">
        <v>336</v>
      </c>
      <c r="D27" s="77">
        <v>220</v>
      </c>
      <c r="E27" s="77">
        <f t="shared" si="0"/>
        <v>116</v>
      </c>
      <c r="F27" s="78">
        <f t="shared" si="1"/>
        <v>34.523809523809526</v>
      </c>
    </row>
    <row r="28" spans="1:6" ht="15" customHeight="1">
      <c r="A28" s="15" t="s">
        <v>26</v>
      </c>
      <c r="B28" s="48">
        <v>550</v>
      </c>
      <c r="C28" s="48">
        <v>216</v>
      </c>
      <c r="D28" s="77">
        <v>130</v>
      </c>
      <c r="E28" s="77">
        <f t="shared" si="0"/>
        <v>86</v>
      </c>
      <c r="F28" s="78">
        <f t="shared" si="1"/>
        <v>39.81481481481482</v>
      </c>
    </row>
    <row r="29" spans="1:6" ht="15" customHeight="1">
      <c r="A29" s="15" t="s">
        <v>27</v>
      </c>
      <c r="B29" s="48">
        <v>594</v>
      </c>
      <c r="C29" s="48">
        <v>120</v>
      </c>
      <c r="D29" s="77">
        <v>109</v>
      </c>
      <c r="E29" s="77">
        <f t="shared" si="0"/>
        <v>11</v>
      </c>
      <c r="F29" s="78">
        <f t="shared" si="1"/>
        <v>9.166666666666666</v>
      </c>
    </row>
    <row r="30" spans="1:6" ht="15" customHeight="1">
      <c r="A30" s="15" t="s">
        <v>28</v>
      </c>
      <c r="B30" s="48">
        <v>627</v>
      </c>
      <c r="C30" s="48">
        <v>221</v>
      </c>
      <c r="D30" s="77">
        <v>44</v>
      </c>
      <c r="E30" s="77">
        <f t="shared" si="0"/>
        <v>177</v>
      </c>
      <c r="F30" s="78">
        <f t="shared" si="1"/>
        <v>80.09049773755656</v>
      </c>
    </row>
    <row r="31" spans="1:6" ht="15" customHeight="1">
      <c r="A31" s="15" t="s">
        <v>45</v>
      </c>
      <c r="B31" s="48">
        <v>341</v>
      </c>
      <c r="C31" s="48">
        <v>143</v>
      </c>
      <c r="D31" s="77">
        <v>85</v>
      </c>
      <c r="E31" s="77">
        <f t="shared" si="0"/>
        <v>58</v>
      </c>
      <c r="F31" s="78">
        <f t="shared" si="1"/>
        <v>40.55944055944056</v>
      </c>
    </row>
    <row r="32" spans="1:6" ht="15" customHeight="1">
      <c r="A32" s="15" t="s">
        <v>30</v>
      </c>
      <c r="B32" s="48">
        <v>67</v>
      </c>
      <c r="C32" s="48">
        <v>61</v>
      </c>
      <c r="D32" s="77">
        <v>47</v>
      </c>
      <c r="E32" s="77">
        <f t="shared" si="0"/>
        <v>14</v>
      </c>
      <c r="F32" s="78">
        <f t="shared" si="1"/>
        <v>22.950819672131146</v>
      </c>
    </row>
    <row r="33" spans="1:6" ht="15" customHeight="1">
      <c r="A33" s="15" t="s">
        <v>31</v>
      </c>
      <c r="B33" s="48">
        <v>33</v>
      </c>
      <c r="C33" s="48">
        <v>28</v>
      </c>
      <c r="D33" s="77">
        <v>21</v>
      </c>
      <c r="E33" s="77">
        <f t="shared" si="0"/>
        <v>7</v>
      </c>
      <c r="F33" s="78">
        <f t="shared" si="1"/>
        <v>25</v>
      </c>
    </row>
    <row r="34" spans="1:6" ht="15" customHeight="1">
      <c r="A34" s="15" t="s">
        <v>32</v>
      </c>
      <c r="B34" s="48">
        <v>1136</v>
      </c>
      <c r="C34" s="48">
        <v>308</v>
      </c>
      <c r="D34" s="77">
        <v>160</v>
      </c>
      <c r="E34" s="77">
        <f t="shared" si="0"/>
        <v>148</v>
      </c>
      <c r="F34" s="78">
        <f t="shared" si="1"/>
        <v>48.05194805194805</v>
      </c>
    </row>
    <row r="37" spans="1:8" ht="60" customHeight="1">
      <c r="A37" s="33" t="s">
        <v>79</v>
      </c>
      <c r="B37" s="31" t="s">
        <v>36</v>
      </c>
      <c r="C37" s="96" t="s">
        <v>71</v>
      </c>
      <c r="D37" s="96"/>
      <c r="E37" s="96"/>
      <c r="F37" s="96"/>
      <c r="G37" s="35"/>
      <c r="H37" s="35"/>
    </row>
    <row r="38" spans="1:8" ht="60" customHeight="1">
      <c r="A38" s="31" t="s">
        <v>76</v>
      </c>
      <c r="B38" s="77">
        <v>1118</v>
      </c>
      <c r="C38" s="108" t="s">
        <v>93</v>
      </c>
      <c r="D38" s="108"/>
      <c r="E38" s="108"/>
      <c r="F38" s="108"/>
      <c r="G38" s="36"/>
      <c r="H38" s="36"/>
    </row>
    <row r="39" spans="1:8" ht="60" customHeight="1">
      <c r="A39" s="32" t="s">
        <v>72</v>
      </c>
      <c r="B39" s="77">
        <v>3</v>
      </c>
      <c r="C39" s="109" t="s">
        <v>80</v>
      </c>
      <c r="D39" s="109"/>
      <c r="E39" s="109"/>
      <c r="F39" s="109"/>
      <c r="G39" s="37" t="s">
        <v>247</v>
      </c>
      <c r="H39" s="37"/>
    </row>
    <row r="40" spans="1:8" ht="60" customHeight="1">
      <c r="A40" s="32" t="s">
        <v>73</v>
      </c>
      <c r="B40" s="77">
        <v>850</v>
      </c>
      <c r="C40" s="105" t="s">
        <v>77</v>
      </c>
      <c r="D40" s="105"/>
      <c r="E40" s="105"/>
      <c r="F40" s="105"/>
      <c r="G40" s="37" t="s">
        <v>253</v>
      </c>
      <c r="H40" s="38"/>
    </row>
    <row r="41" spans="1:8" ht="60" customHeight="1">
      <c r="A41" s="32" t="s">
        <v>74</v>
      </c>
      <c r="B41" s="77"/>
      <c r="C41" s="105" t="s">
        <v>78</v>
      </c>
      <c r="D41" s="105"/>
      <c r="E41" s="105"/>
      <c r="F41" s="105"/>
      <c r="G41" s="38"/>
      <c r="H41" s="38"/>
    </row>
    <row r="42" spans="1:8" ht="60" customHeight="1">
      <c r="A42" s="32" t="s">
        <v>81</v>
      </c>
      <c r="B42" s="77">
        <v>265</v>
      </c>
      <c r="C42" s="105" t="s">
        <v>246</v>
      </c>
      <c r="D42" s="105"/>
      <c r="E42" s="105"/>
      <c r="F42" s="105"/>
      <c r="G42" s="37" t="s">
        <v>254</v>
      </c>
      <c r="H42" s="38"/>
    </row>
    <row r="43" spans="1:8" ht="60" customHeight="1">
      <c r="A43" s="32" t="s">
        <v>75</v>
      </c>
      <c r="B43" s="77"/>
      <c r="C43" s="105" t="s">
        <v>82</v>
      </c>
      <c r="D43" s="105"/>
      <c r="E43" s="105"/>
      <c r="F43" s="105"/>
      <c r="G43" s="38"/>
      <c r="H43" s="38"/>
    </row>
  </sheetData>
  <mergeCells count="8">
    <mergeCell ref="C41:F41"/>
    <mergeCell ref="C42:F42"/>
    <mergeCell ref="C43:F43"/>
    <mergeCell ref="A6:A7"/>
    <mergeCell ref="C38:F38"/>
    <mergeCell ref="C39:F39"/>
    <mergeCell ref="C37:F37"/>
    <mergeCell ref="C40:F40"/>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Header>&amp;C&amp;A</oddHeader>
    <oddFooter>&amp;CPage &amp;P of &amp;N</oddFooter>
  </headerFooter>
  <rowBreaks count="1" manualBreakCount="1">
    <brk id="34" max="16383" man="1"/>
  </rowBreaks>
  <colBreaks count="1" manualBreakCount="1">
    <brk id="6"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topLeftCell="A1">
      <selection activeCell="B1" sqref="B1"/>
    </sheetView>
  </sheetViews>
  <sheetFormatPr defaultColWidth="8.8515625" defaultRowHeight="15" customHeight="1"/>
  <cols>
    <col min="1" max="1" width="45.57421875" style="1" customWidth="1"/>
    <col min="2" max="2" width="25.57421875" style="1" customWidth="1"/>
    <col min="3" max="3" width="8.8515625" style="1" customWidth="1"/>
    <col min="4" max="16384" width="8.8515625" style="1" customWidth="1"/>
  </cols>
  <sheetData>
    <row r="1" ht="15" customHeight="1">
      <c r="A1" s="4" t="s">
        <v>201</v>
      </c>
    </row>
    <row r="3" spans="1:2" ht="75" customHeight="1">
      <c r="A3" s="110" t="s">
        <v>134</v>
      </c>
      <c r="B3" s="111"/>
    </row>
    <row r="4" spans="1:2" ht="30" customHeight="1">
      <c r="A4" s="32" t="s">
        <v>47</v>
      </c>
      <c r="B4" s="32" t="s">
        <v>46</v>
      </c>
    </row>
    <row r="5" spans="1:2" ht="15" customHeight="1">
      <c r="A5" s="48" t="s">
        <v>209</v>
      </c>
      <c r="B5" s="78">
        <v>29.13782253</v>
      </c>
    </row>
    <row r="6" spans="1:2" ht="15" customHeight="1">
      <c r="A6" s="48" t="s">
        <v>210</v>
      </c>
      <c r="B6" s="78">
        <v>29.13782253</v>
      </c>
    </row>
    <row r="7" spans="1:2" ht="15" customHeight="1">
      <c r="A7" s="48" t="s">
        <v>211</v>
      </c>
      <c r="B7" s="78">
        <v>29.13782253</v>
      </c>
    </row>
    <row r="8" spans="1:2" ht="15" customHeight="1">
      <c r="A8" s="48" t="s">
        <v>212</v>
      </c>
      <c r="B8" s="78">
        <v>29.13782253</v>
      </c>
    </row>
    <row r="9" spans="1:2" ht="15" customHeight="1">
      <c r="A9" s="48" t="s">
        <v>213</v>
      </c>
      <c r="B9" s="78">
        <v>44.117647059</v>
      </c>
    </row>
    <row r="10" spans="1:2" ht="15" customHeight="1">
      <c r="A10" s="48" t="s">
        <v>214</v>
      </c>
      <c r="B10" s="78">
        <v>100</v>
      </c>
    </row>
    <row r="11" spans="1:2" ht="15" customHeight="1">
      <c r="A11" s="48" t="s">
        <v>215</v>
      </c>
      <c r="B11" s="78">
        <v>16.894018888</v>
      </c>
    </row>
    <row r="12" spans="1:2" ht="15" customHeight="1">
      <c r="A12" s="48" t="s">
        <v>216</v>
      </c>
      <c r="B12" s="78">
        <v>35.9375</v>
      </c>
    </row>
    <row r="13" spans="1:2" ht="15" customHeight="1">
      <c r="A13" s="48" t="s">
        <v>217</v>
      </c>
      <c r="B13" s="78">
        <v>45.820433437</v>
      </c>
    </row>
    <row r="14" spans="1:2" ht="15" customHeight="1">
      <c r="A14" s="48" t="s">
        <v>218</v>
      </c>
      <c r="B14" s="78">
        <v>48.186528497</v>
      </c>
    </row>
  </sheetData>
  <mergeCells count="1">
    <mergeCell ref="A3:B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election activeCell="B1" sqref="B1"/>
    </sheetView>
  </sheetViews>
  <sheetFormatPr defaultColWidth="9.140625" defaultRowHeight="15" customHeight="1"/>
  <cols>
    <col min="1" max="1" width="47.57421875" style="6" customWidth="1"/>
    <col min="2" max="3" width="20.57421875" style="6" customWidth="1"/>
    <col min="4" max="6" width="9.140625" style="6" customWidth="1"/>
    <col min="7" max="16384" width="9.140625" style="6" customWidth="1"/>
  </cols>
  <sheetData>
    <row r="1" ht="15" customHeight="1">
      <c r="A1" s="34" t="s">
        <v>202</v>
      </c>
    </row>
    <row r="2" ht="15" customHeight="1">
      <c r="A2" s="34"/>
    </row>
    <row r="3" spans="1:3" s="34" customFormat="1" ht="15" customHeight="1">
      <c r="A3" s="7"/>
      <c r="B3" s="7" t="s">
        <v>0</v>
      </c>
      <c r="C3" s="7" t="s">
        <v>1</v>
      </c>
    </row>
    <row r="4" spans="1:3" ht="15" customHeight="1">
      <c r="A4" s="7" t="s">
        <v>2</v>
      </c>
      <c r="B4" s="87">
        <v>44075</v>
      </c>
      <c r="C4" s="87">
        <v>44286</v>
      </c>
    </row>
    <row r="5" spans="1:3" ht="15" customHeight="1">
      <c r="A5" s="7" t="s">
        <v>3</v>
      </c>
      <c r="B5" s="87">
        <v>44287</v>
      </c>
      <c r="C5" s="87">
        <v>44469</v>
      </c>
    </row>
    <row r="6" spans="1:3" ht="15" customHeight="1">
      <c r="A6" s="7" t="s">
        <v>4</v>
      </c>
      <c r="B6" s="87">
        <v>44299</v>
      </c>
      <c r="C6" s="87">
        <v>44469</v>
      </c>
    </row>
    <row r="7" spans="1:3" ht="15" customHeight="1">
      <c r="A7" s="7" t="s">
        <v>5</v>
      </c>
      <c r="B7" s="88" t="s">
        <v>219</v>
      </c>
      <c r="C7" s="88" t="s">
        <v>219</v>
      </c>
    </row>
    <row r="8" spans="1:3" ht="15" customHeight="1">
      <c r="A8" s="7" t="s">
        <v>6</v>
      </c>
      <c r="B8" s="87">
        <v>44470</v>
      </c>
      <c r="C8" s="87">
        <v>44561</v>
      </c>
    </row>
    <row r="9" spans="1:3" ht="15" customHeight="1">
      <c r="A9" s="7" t="s">
        <v>7</v>
      </c>
      <c r="B9" s="87">
        <v>44634</v>
      </c>
      <c r="C9" s="87">
        <v>44638</v>
      </c>
    </row>
    <row r="11" spans="1:3" ht="30" customHeight="1">
      <c r="A11" s="112" t="s">
        <v>8</v>
      </c>
      <c r="B11" s="112"/>
      <c r="C11" s="112"/>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workbookViewId="0" topLeftCell="A1">
      <selection activeCell="B1" sqref="B1"/>
    </sheetView>
  </sheetViews>
  <sheetFormatPr defaultColWidth="8.8515625" defaultRowHeight="15" customHeight="1"/>
  <cols>
    <col min="1" max="1" width="90.421875" style="29" customWidth="1"/>
    <col min="2" max="2" width="25.57421875" style="29" customWidth="1"/>
    <col min="3" max="16384" width="8.8515625" style="29" customWidth="1"/>
  </cols>
  <sheetData>
    <row r="1" ht="15" customHeight="1">
      <c r="A1" s="13" t="s">
        <v>203</v>
      </c>
    </row>
    <row r="2" ht="15" customHeight="1">
      <c r="A2" s="47" t="s">
        <v>124</v>
      </c>
    </row>
    <row r="3" ht="15" customHeight="1">
      <c r="A3" s="29" t="s">
        <v>66</v>
      </c>
    </row>
    <row r="5" ht="45" customHeight="1">
      <c r="A5" s="28" t="s">
        <v>129</v>
      </c>
    </row>
    <row r="6" ht="15" customHeight="1">
      <c r="A6" s="48" t="s">
        <v>220</v>
      </c>
    </row>
    <row r="7" ht="15" customHeight="1">
      <c r="A7" s="48"/>
    </row>
    <row r="8" ht="15" customHeight="1">
      <c r="A8" s="48"/>
    </row>
    <row r="9" s="20" customFormat="1" ht="15" customHeight="1">
      <c r="A9" s="30"/>
    </row>
    <row r="10" ht="60" customHeight="1">
      <c r="A10" s="28" t="s">
        <v>130</v>
      </c>
    </row>
    <row r="11" ht="69.95" customHeight="1">
      <c r="A11" s="89" t="s">
        <v>248</v>
      </c>
    </row>
    <row r="12" ht="25.5">
      <c r="A12" s="89" t="s">
        <v>221</v>
      </c>
    </row>
    <row r="13" ht="12.75">
      <c r="A13" s="48" t="s">
        <v>222</v>
      </c>
    </row>
    <row r="14" s="20" customFormat="1" ht="15" customHeight="1">
      <c r="A14" s="30"/>
    </row>
    <row r="15" ht="30" customHeight="1">
      <c r="A15" s="23" t="s">
        <v>131</v>
      </c>
    </row>
    <row r="16" ht="25.5">
      <c r="A16" s="89" t="s">
        <v>223</v>
      </c>
    </row>
    <row r="17" ht="51">
      <c r="A17" s="89" t="s">
        <v>249</v>
      </c>
    </row>
    <row r="18" ht="54.95" customHeight="1">
      <c r="A18" s="89" t="s">
        <v>224</v>
      </c>
    </row>
    <row r="19" ht="30" customHeight="1">
      <c r="A19" s="90" t="s">
        <v>225</v>
      </c>
    </row>
    <row r="20" ht="30" customHeight="1">
      <c r="A20" s="90" t="s">
        <v>226</v>
      </c>
    </row>
    <row r="21" ht="12.75">
      <c r="A21" s="90" t="s">
        <v>227</v>
      </c>
    </row>
    <row r="22" ht="54.95" customHeight="1">
      <c r="A22" s="90" t="s">
        <v>250</v>
      </c>
    </row>
    <row r="23" ht="30" customHeight="1">
      <c r="A23" s="90" t="s">
        <v>228</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topLeftCell="A1">
      <selection activeCell="D1" sqref="D1"/>
    </sheetView>
  </sheetViews>
  <sheetFormatPr defaultColWidth="10.421875" defaultRowHeight="15"/>
  <cols>
    <col min="1" max="1" width="13.421875" style="1" customWidth="1"/>
    <col min="2" max="2" width="14.140625" style="1" customWidth="1"/>
    <col min="3" max="22" width="8.57421875" style="1" customWidth="1"/>
    <col min="23" max="16384" width="10.421875" style="1" customWidth="1"/>
  </cols>
  <sheetData>
    <row r="1" ht="15">
      <c r="A1" s="4" t="s">
        <v>205</v>
      </c>
    </row>
    <row r="3" spans="1:6" ht="15" customHeight="1">
      <c r="A3" s="17" t="s">
        <v>64</v>
      </c>
      <c r="F3" s="5"/>
    </row>
    <row r="4" spans="1:6" ht="15" customHeight="1">
      <c r="A4" s="17" t="s">
        <v>65</v>
      </c>
      <c r="F4" s="5"/>
    </row>
    <row r="6" spans="1:22" ht="15">
      <c r="A6" s="25" t="s">
        <v>86</v>
      </c>
      <c r="B6" s="26"/>
      <c r="C6" s="26"/>
      <c r="D6" s="26"/>
      <c r="E6" s="26"/>
      <c r="F6" s="26"/>
      <c r="G6" s="26"/>
      <c r="H6" s="26"/>
      <c r="I6" s="26"/>
      <c r="J6" s="26"/>
      <c r="K6" s="26"/>
      <c r="L6" s="26"/>
      <c r="M6" s="26"/>
      <c r="N6" s="26"/>
      <c r="O6" s="26"/>
      <c r="P6" s="26"/>
      <c r="Q6" s="26"/>
      <c r="R6" s="26"/>
      <c r="S6" s="26"/>
      <c r="T6" s="26"/>
      <c r="U6" s="26"/>
      <c r="V6" s="27"/>
    </row>
    <row r="7" spans="1:22" ht="15">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251</v>
      </c>
      <c r="U7" s="2" t="s">
        <v>252</v>
      </c>
      <c r="V7" s="2" t="s">
        <v>255</v>
      </c>
    </row>
    <row r="8" spans="1:22" ht="15">
      <c r="A8" s="118" t="s">
        <v>15</v>
      </c>
      <c r="B8" s="2" t="s">
        <v>33</v>
      </c>
      <c r="C8" s="48">
        <v>627</v>
      </c>
      <c r="D8" s="48">
        <v>2881</v>
      </c>
      <c r="E8" s="48">
        <v>2613</v>
      </c>
      <c r="F8" s="48">
        <v>1117</v>
      </c>
      <c r="G8" s="48">
        <v>2682</v>
      </c>
      <c r="H8" s="48">
        <v>5222</v>
      </c>
      <c r="I8" s="48">
        <v>3883</v>
      </c>
      <c r="J8" s="48">
        <v>611</v>
      </c>
      <c r="K8" s="48">
        <v>6383</v>
      </c>
      <c r="L8" s="48">
        <v>1841</v>
      </c>
      <c r="M8" s="48">
        <v>16289</v>
      </c>
      <c r="N8" s="48">
        <v>3507</v>
      </c>
      <c r="O8" s="48">
        <v>9389</v>
      </c>
      <c r="P8" s="48">
        <v>7628</v>
      </c>
      <c r="Q8" s="48">
        <v>9693</v>
      </c>
      <c r="R8" s="48">
        <v>8554</v>
      </c>
      <c r="S8" s="48">
        <v>4575</v>
      </c>
      <c r="T8" s="48" t="s">
        <v>208</v>
      </c>
      <c r="U8" s="48" t="s">
        <v>208</v>
      </c>
      <c r="V8" s="48">
        <v>16731</v>
      </c>
    </row>
    <row r="9" spans="1:22" ht="15">
      <c r="A9" s="114"/>
      <c r="B9" s="2" t="s">
        <v>34</v>
      </c>
      <c r="C9" s="48">
        <v>477</v>
      </c>
      <c r="D9" s="48">
        <v>5407</v>
      </c>
      <c r="E9" s="48">
        <v>1945</v>
      </c>
      <c r="F9" s="48" t="s">
        <v>208</v>
      </c>
      <c r="G9" s="48">
        <v>3833</v>
      </c>
      <c r="H9" s="48">
        <v>2359</v>
      </c>
      <c r="I9" s="48">
        <v>6231</v>
      </c>
      <c r="J9" s="48">
        <v>603</v>
      </c>
      <c r="K9" s="48">
        <v>12180</v>
      </c>
      <c r="L9" s="48">
        <v>1073</v>
      </c>
      <c r="M9" s="48">
        <v>4794</v>
      </c>
      <c r="N9" s="48">
        <v>1391</v>
      </c>
      <c r="O9" s="48">
        <v>3375</v>
      </c>
      <c r="P9" s="48">
        <v>9570</v>
      </c>
      <c r="Q9" s="48">
        <v>8909</v>
      </c>
      <c r="R9" s="48">
        <v>4048</v>
      </c>
      <c r="S9" s="48">
        <v>7308</v>
      </c>
      <c r="T9" s="48" t="s">
        <v>208</v>
      </c>
      <c r="U9" s="48" t="s">
        <v>208</v>
      </c>
      <c r="V9" s="48">
        <v>11435</v>
      </c>
    </row>
    <row r="10" spans="1:22" ht="15">
      <c r="A10" s="114"/>
      <c r="B10" s="2" t="s">
        <v>35</v>
      </c>
      <c r="C10" s="48">
        <v>1523</v>
      </c>
      <c r="D10" s="48">
        <v>3957</v>
      </c>
      <c r="E10" s="48" t="s">
        <v>208</v>
      </c>
      <c r="F10" s="48" t="s">
        <v>208</v>
      </c>
      <c r="G10" s="48" t="s">
        <v>208</v>
      </c>
      <c r="H10" s="48" t="s">
        <v>208</v>
      </c>
      <c r="I10" s="48">
        <v>8168</v>
      </c>
      <c r="J10" s="48" t="s">
        <v>208</v>
      </c>
      <c r="K10" s="48">
        <v>4452</v>
      </c>
      <c r="L10" s="48">
        <v>3591</v>
      </c>
      <c r="M10" s="48">
        <v>2475</v>
      </c>
      <c r="N10" s="48" t="s">
        <v>208</v>
      </c>
      <c r="O10" s="48" t="s">
        <v>208</v>
      </c>
      <c r="P10" s="48">
        <v>23009</v>
      </c>
      <c r="Q10" s="48">
        <v>9605</v>
      </c>
      <c r="R10" s="48">
        <v>2481</v>
      </c>
      <c r="S10" s="48">
        <v>7677</v>
      </c>
      <c r="T10" s="48" t="s">
        <v>208</v>
      </c>
      <c r="U10" s="48" t="s">
        <v>208</v>
      </c>
      <c r="V10" s="48">
        <v>10685</v>
      </c>
    </row>
    <row r="11" spans="1:22" ht="15">
      <c r="A11" s="114"/>
      <c r="B11" s="2" t="s">
        <v>16</v>
      </c>
      <c r="C11" s="77"/>
      <c r="D11" s="77"/>
      <c r="E11" s="77"/>
      <c r="F11" s="77"/>
      <c r="G11" s="77"/>
      <c r="H11" s="77"/>
      <c r="I11" s="77"/>
      <c r="J11" s="77"/>
      <c r="K11" s="77"/>
      <c r="L11" s="77"/>
      <c r="M11" s="77"/>
      <c r="N11" s="77"/>
      <c r="O11" s="77"/>
      <c r="P11" s="77"/>
      <c r="Q11" s="77"/>
      <c r="R11" s="77"/>
      <c r="S11" s="77"/>
      <c r="T11" s="77"/>
      <c r="U11" s="77"/>
      <c r="V11" s="77"/>
    </row>
    <row r="12" spans="1:22" ht="15">
      <c r="A12" s="114"/>
      <c r="B12" s="2" t="s">
        <v>17</v>
      </c>
      <c r="C12" s="77"/>
      <c r="D12" s="77"/>
      <c r="E12" s="77"/>
      <c r="F12" s="77"/>
      <c r="G12" s="77"/>
      <c r="H12" s="77"/>
      <c r="I12" s="77"/>
      <c r="J12" s="77"/>
      <c r="K12" s="77"/>
      <c r="L12" s="77"/>
      <c r="M12" s="77"/>
      <c r="N12" s="77"/>
      <c r="O12" s="77"/>
      <c r="P12" s="77"/>
      <c r="Q12" s="77"/>
      <c r="R12" s="77"/>
      <c r="S12" s="77"/>
      <c r="T12" s="77"/>
      <c r="U12" s="77"/>
      <c r="V12" s="77"/>
    </row>
    <row r="13" spans="1:22" ht="15">
      <c r="A13" s="115"/>
      <c r="B13" s="2" t="s">
        <v>18</v>
      </c>
      <c r="C13" s="77"/>
      <c r="D13" s="77"/>
      <c r="E13" s="77"/>
      <c r="F13" s="77"/>
      <c r="G13" s="77"/>
      <c r="H13" s="77"/>
      <c r="I13" s="77"/>
      <c r="J13" s="77"/>
      <c r="K13" s="77"/>
      <c r="L13" s="77"/>
      <c r="M13" s="77"/>
      <c r="N13" s="77"/>
      <c r="O13" s="77"/>
      <c r="P13" s="77"/>
      <c r="Q13" s="77"/>
      <c r="R13" s="77"/>
      <c r="S13" s="77"/>
      <c r="T13" s="77"/>
      <c r="U13" s="77"/>
      <c r="V13" s="77"/>
    </row>
    <row r="16" spans="1:22" ht="15">
      <c r="A16" s="25" t="s">
        <v>111</v>
      </c>
      <c r="B16" s="26"/>
      <c r="C16" s="26"/>
      <c r="D16" s="26"/>
      <c r="E16" s="26"/>
      <c r="F16" s="26"/>
      <c r="G16" s="26"/>
      <c r="H16" s="26"/>
      <c r="I16" s="26"/>
      <c r="J16" s="26"/>
      <c r="K16" s="26"/>
      <c r="L16" s="26"/>
      <c r="M16" s="26"/>
      <c r="N16" s="26"/>
      <c r="O16" s="26"/>
      <c r="P16" s="26"/>
      <c r="Q16" s="26"/>
      <c r="R16" s="26"/>
      <c r="S16" s="26"/>
      <c r="T16" s="26"/>
      <c r="U16" s="26"/>
      <c r="V16" s="27"/>
    </row>
    <row r="17" spans="1:22" ht="15">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row>
    <row r="18" spans="1:22" ht="15">
      <c r="A18" s="113" t="s">
        <v>133</v>
      </c>
      <c r="B18" s="2" t="s">
        <v>33</v>
      </c>
      <c r="C18" s="77">
        <v>923</v>
      </c>
      <c r="D18" s="77">
        <v>3467</v>
      </c>
      <c r="E18" s="77">
        <v>3348</v>
      </c>
      <c r="F18" s="77">
        <v>1196</v>
      </c>
      <c r="G18" s="77">
        <v>3456</v>
      </c>
      <c r="H18" s="77">
        <v>5706</v>
      </c>
      <c r="I18" s="77">
        <v>4544</v>
      </c>
      <c r="J18" s="77">
        <v>893</v>
      </c>
      <c r="K18" s="77">
        <v>6736</v>
      </c>
      <c r="L18" s="77">
        <v>2066</v>
      </c>
      <c r="M18" s="77">
        <v>17111</v>
      </c>
      <c r="N18" s="77">
        <v>3548</v>
      </c>
      <c r="O18" s="77">
        <v>9596</v>
      </c>
      <c r="P18" s="77">
        <v>9355</v>
      </c>
      <c r="Q18" s="77">
        <v>11328</v>
      </c>
      <c r="R18" s="77">
        <v>10144</v>
      </c>
      <c r="S18" s="77">
        <v>5294</v>
      </c>
      <c r="T18" s="77">
        <v>886</v>
      </c>
      <c r="U18" s="77">
        <v>538</v>
      </c>
      <c r="V18" s="77">
        <v>18618</v>
      </c>
    </row>
    <row r="19" spans="1:22" ht="15">
      <c r="A19" s="114"/>
      <c r="B19" s="2" t="s">
        <v>34</v>
      </c>
      <c r="C19" s="77">
        <v>407</v>
      </c>
      <c r="D19" s="77">
        <v>5605</v>
      </c>
      <c r="E19" s="77">
        <v>3943</v>
      </c>
      <c r="F19" s="77">
        <v>1622</v>
      </c>
      <c r="G19" s="77">
        <v>5013</v>
      </c>
      <c r="H19" s="77">
        <v>4754</v>
      </c>
      <c r="I19" s="77">
        <v>8885</v>
      </c>
      <c r="J19" s="77">
        <v>1623</v>
      </c>
      <c r="K19" s="77">
        <v>14544</v>
      </c>
      <c r="L19" s="77">
        <v>2123</v>
      </c>
      <c r="M19" s="77">
        <v>4812</v>
      </c>
      <c r="N19" s="77">
        <v>2881</v>
      </c>
      <c r="O19" s="77">
        <v>6702</v>
      </c>
      <c r="P19" s="77">
        <v>9932</v>
      </c>
      <c r="Q19" s="77">
        <v>11035</v>
      </c>
      <c r="R19" s="77">
        <v>4614</v>
      </c>
      <c r="S19" s="77">
        <v>7485</v>
      </c>
      <c r="T19" s="77">
        <v>1899</v>
      </c>
      <c r="U19" s="77">
        <v>434</v>
      </c>
      <c r="V19" s="77">
        <v>16998</v>
      </c>
    </row>
    <row r="20" spans="1:22" ht="15">
      <c r="A20" s="114"/>
      <c r="B20" s="2" t="s">
        <v>35</v>
      </c>
      <c r="C20" s="77" t="s">
        <v>208</v>
      </c>
      <c r="D20" s="77">
        <v>7049</v>
      </c>
      <c r="E20" s="77">
        <v>820</v>
      </c>
      <c r="F20" s="77">
        <v>378</v>
      </c>
      <c r="G20" s="77">
        <v>2619</v>
      </c>
      <c r="H20" s="77">
        <v>1161</v>
      </c>
      <c r="I20" s="77">
        <v>8076</v>
      </c>
      <c r="J20" s="77">
        <v>2197</v>
      </c>
      <c r="K20" s="77">
        <v>5272</v>
      </c>
      <c r="L20" s="77">
        <v>6711</v>
      </c>
      <c r="M20" s="77">
        <v>1959</v>
      </c>
      <c r="N20" s="77" t="s">
        <v>208</v>
      </c>
      <c r="O20" s="77">
        <v>480</v>
      </c>
      <c r="P20" s="77">
        <v>24182</v>
      </c>
      <c r="Q20" s="77">
        <v>11067</v>
      </c>
      <c r="R20" s="77">
        <v>2474</v>
      </c>
      <c r="S20" s="77">
        <v>7950</v>
      </c>
      <c r="T20" s="77">
        <v>8902</v>
      </c>
      <c r="U20" s="77" t="s">
        <v>208</v>
      </c>
      <c r="V20" s="77">
        <v>11872</v>
      </c>
    </row>
    <row r="21" spans="1:22" ht="15">
      <c r="A21" s="114"/>
      <c r="B21" s="2" t="s">
        <v>16</v>
      </c>
      <c r="C21" s="77"/>
      <c r="D21" s="77"/>
      <c r="E21" s="77"/>
      <c r="F21" s="77"/>
      <c r="G21" s="77"/>
      <c r="H21" s="77"/>
      <c r="I21" s="77"/>
      <c r="J21" s="77"/>
      <c r="K21" s="77"/>
      <c r="L21" s="77"/>
      <c r="M21" s="77"/>
      <c r="N21" s="77"/>
      <c r="O21" s="77"/>
      <c r="P21" s="77"/>
      <c r="Q21" s="77"/>
      <c r="R21" s="77"/>
      <c r="S21" s="77"/>
      <c r="T21" s="77"/>
      <c r="U21" s="77"/>
      <c r="V21" s="77"/>
    </row>
    <row r="22" spans="1:22" ht="15">
      <c r="A22" s="114"/>
      <c r="B22" s="2" t="s">
        <v>17</v>
      </c>
      <c r="C22" s="77"/>
      <c r="D22" s="77"/>
      <c r="E22" s="77"/>
      <c r="F22" s="77"/>
      <c r="G22" s="77"/>
      <c r="H22" s="77"/>
      <c r="I22" s="77"/>
      <c r="J22" s="77"/>
      <c r="K22" s="77"/>
      <c r="L22" s="77"/>
      <c r="M22" s="77"/>
      <c r="N22" s="77"/>
      <c r="O22" s="77"/>
      <c r="P22" s="77"/>
      <c r="Q22" s="77"/>
      <c r="R22" s="77"/>
      <c r="S22" s="77"/>
      <c r="T22" s="77"/>
      <c r="U22" s="77"/>
      <c r="V22" s="77"/>
    </row>
    <row r="23" spans="1:22" ht="15">
      <c r="A23" s="115"/>
      <c r="B23" s="2" t="s">
        <v>18</v>
      </c>
      <c r="C23" s="77"/>
      <c r="D23" s="77"/>
      <c r="E23" s="77"/>
      <c r="F23" s="77"/>
      <c r="G23" s="77"/>
      <c r="H23" s="77"/>
      <c r="I23" s="77"/>
      <c r="J23" s="77"/>
      <c r="K23" s="77"/>
      <c r="L23" s="77"/>
      <c r="M23" s="77"/>
      <c r="N23" s="77"/>
      <c r="O23" s="77"/>
      <c r="P23" s="77"/>
      <c r="Q23" s="77"/>
      <c r="R23" s="77"/>
      <c r="S23" s="77"/>
      <c r="T23" s="77"/>
      <c r="U23" s="77"/>
      <c r="V23" s="77"/>
    </row>
    <row r="26" spans="1:22" ht="15">
      <c r="A26" s="25" t="s">
        <v>112</v>
      </c>
      <c r="B26" s="26"/>
      <c r="C26" s="26"/>
      <c r="D26" s="26"/>
      <c r="E26" s="26"/>
      <c r="F26" s="26"/>
      <c r="G26" s="26"/>
      <c r="H26" s="26"/>
      <c r="I26" s="26"/>
      <c r="J26" s="26"/>
      <c r="K26" s="26"/>
      <c r="L26" s="26"/>
      <c r="M26" s="26"/>
      <c r="N26" s="26"/>
      <c r="O26" s="26"/>
      <c r="P26" s="26"/>
      <c r="Q26" s="26"/>
      <c r="R26" s="26"/>
      <c r="S26" s="26"/>
      <c r="T26" s="26"/>
      <c r="U26" s="26"/>
      <c r="V26" s="27"/>
    </row>
    <row r="27" spans="1:22" ht="15">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row>
    <row r="28" spans="1:22" ht="15">
      <c r="A28" s="113" t="s">
        <v>113</v>
      </c>
      <c r="B28" s="2" t="s">
        <v>33</v>
      </c>
      <c r="C28" s="82">
        <f>(C8-C18)/C8*100</f>
        <v>-47.208931419457734</v>
      </c>
      <c r="D28" s="82">
        <f>(D8-D18)/D8*100</f>
        <v>-20.340159666782366</v>
      </c>
      <c r="E28" s="82">
        <f aca="true" t="shared" si="0" ref="E28:V30">(E8-E18)/E8*100</f>
        <v>-28.128587830080363</v>
      </c>
      <c r="F28" s="82">
        <f t="shared" si="0"/>
        <v>-7.072515666965085</v>
      </c>
      <c r="G28" s="82">
        <f t="shared" si="0"/>
        <v>-28.859060402684566</v>
      </c>
      <c r="H28" s="82">
        <f t="shared" si="0"/>
        <v>-9.268479509766372</v>
      </c>
      <c r="I28" s="82">
        <f t="shared" si="0"/>
        <v>-17.02292042235385</v>
      </c>
      <c r="J28" s="82">
        <f t="shared" si="0"/>
        <v>-46.15384615384615</v>
      </c>
      <c r="K28" s="82">
        <f t="shared" si="0"/>
        <v>-5.530314898950337</v>
      </c>
      <c r="L28" s="82">
        <f t="shared" si="0"/>
        <v>-12.221618685497013</v>
      </c>
      <c r="M28" s="82">
        <f t="shared" si="0"/>
        <v>-5.046350297746946</v>
      </c>
      <c r="N28" s="82">
        <f t="shared" si="0"/>
        <v>-1.169090390647277</v>
      </c>
      <c r="O28" s="82">
        <f t="shared" si="0"/>
        <v>-2.2047076365960168</v>
      </c>
      <c r="P28" s="82">
        <f t="shared" si="0"/>
        <v>-22.640272679601466</v>
      </c>
      <c r="Q28" s="82">
        <f t="shared" si="0"/>
        <v>-16.86784277313525</v>
      </c>
      <c r="R28" s="82">
        <f t="shared" si="0"/>
        <v>-18.587795183539864</v>
      </c>
      <c r="S28" s="82">
        <f t="shared" si="0"/>
        <v>-15.715846994535518</v>
      </c>
      <c r="T28" s="82"/>
      <c r="U28" s="82"/>
      <c r="V28" s="82">
        <f t="shared" si="0"/>
        <v>-11.27846512461897</v>
      </c>
    </row>
    <row r="29" spans="1:22" ht="15">
      <c r="A29" s="116"/>
      <c r="B29" s="2" t="s">
        <v>34</v>
      </c>
      <c r="C29" s="82">
        <f aca="true" t="shared" si="1" ref="C29:R30">(C9-C19)/C9*100</f>
        <v>14.675052410901468</v>
      </c>
      <c r="D29" s="82">
        <f t="shared" si="1"/>
        <v>-3.6619197336785647</v>
      </c>
      <c r="E29" s="82">
        <f t="shared" si="1"/>
        <v>-102.72493573264781</v>
      </c>
      <c r="F29" s="82"/>
      <c r="G29" s="82">
        <f t="shared" si="1"/>
        <v>-30.785285677015395</v>
      </c>
      <c r="H29" s="82">
        <f t="shared" si="1"/>
        <v>-101.52607036880035</v>
      </c>
      <c r="I29" s="82">
        <f t="shared" si="1"/>
        <v>-42.59348419194351</v>
      </c>
      <c r="J29" s="82">
        <f t="shared" si="1"/>
        <v>-169.1542288557214</v>
      </c>
      <c r="K29" s="82">
        <f t="shared" si="1"/>
        <v>-19.408866995073893</v>
      </c>
      <c r="L29" s="82">
        <f t="shared" si="1"/>
        <v>-97.856477166822</v>
      </c>
      <c r="M29" s="82">
        <f t="shared" si="1"/>
        <v>-0.37546933667083854</v>
      </c>
      <c r="N29" s="82">
        <f t="shared" si="1"/>
        <v>-107.11718188353703</v>
      </c>
      <c r="O29" s="82">
        <f t="shared" si="1"/>
        <v>-98.57777777777777</v>
      </c>
      <c r="P29" s="82">
        <f t="shared" si="1"/>
        <v>-3.782654127481714</v>
      </c>
      <c r="Q29" s="82">
        <f t="shared" si="1"/>
        <v>-23.8635088113144</v>
      </c>
      <c r="R29" s="82">
        <f t="shared" si="1"/>
        <v>-13.982213438735178</v>
      </c>
      <c r="S29" s="82">
        <f t="shared" si="0"/>
        <v>-2.42200328407225</v>
      </c>
      <c r="T29" s="82"/>
      <c r="U29" s="82"/>
      <c r="V29" s="82">
        <f t="shared" si="0"/>
        <v>-48.64888500218627</v>
      </c>
    </row>
    <row r="30" spans="1:22" ht="15">
      <c r="A30" s="116"/>
      <c r="B30" s="2" t="s">
        <v>35</v>
      </c>
      <c r="C30" s="82"/>
      <c r="D30" s="82">
        <f>(D10-D20)/D10*100</f>
        <v>-78.1400050543341</v>
      </c>
      <c r="E30" s="82"/>
      <c r="F30" s="82"/>
      <c r="G30" s="82"/>
      <c r="H30" s="82"/>
      <c r="I30" s="82">
        <f t="shared" si="1"/>
        <v>1.1263467189030363</v>
      </c>
      <c r="J30" s="82"/>
      <c r="K30" s="82">
        <f t="shared" si="1"/>
        <v>-18.418688230008982</v>
      </c>
      <c r="L30" s="82">
        <f t="shared" si="1"/>
        <v>-86.88387635756057</v>
      </c>
      <c r="M30" s="82">
        <f t="shared" si="1"/>
        <v>20.84848484848485</v>
      </c>
      <c r="N30" s="82"/>
      <c r="O30" s="82"/>
      <c r="P30" s="82">
        <f t="shared" si="1"/>
        <v>-5.098005128428007</v>
      </c>
      <c r="Q30" s="82">
        <f t="shared" si="1"/>
        <v>-15.221238938053098</v>
      </c>
      <c r="R30" s="82">
        <f t="shared" si="1"/>
        <v>0.28214429665457474</v>
      </c>
      <c r="S30" s="82">
        <f t="shared" si="0"/>
        <v>-3.5560765924189135</v>
      </c>
      <c r="T30" s="82"/>
      <c r="U30" s="82"/>
      <c r="V30" s="82">
        <f t="shared" si="0"/>
        <v>-11.109031352363125</v>
      </c>
    </row>
    <row r="31" spans="1:22" ht="15">
      <c r="A31" s="116"/>
      <c r="B31" s="2" t="s">
        <v>16</v>
      </c>
      <c r="C31" s="77"/>
      <c r="D31" s="77"/>
      <c r="E31" s="77"/>
      <c r="F31" s="77"/>
      <c r="G31" s="77"/>
      <c r="H31" s="77"/>
      <c r="I31" s="77"/>
      <c r="J31" s="77"/>
      <c r="K31" s="77"/>
      <c r="L31" s="77"/>
      <c r="M31" s="77"/>
      <c r="N31" s="77"/>
      <c r="O31" s="77"/>
      <c r="P31" s="77"/>
      <c r="Q31" s="77"/>
      <c r="R31" s="77"/>
      <c r="S31" s="77"/>
      <c r="T31" s="77"/>
      <c r="U31" s="77"/>
      <c r="V31" s="77"/>
    </row>
    <row r="32" spans="1:22" ht="15">
      <c r="A32" s="116"/>
      <c r="B32" s="2" t="s">
        <v>17</v>
      </c>
      <c r="C32" s="77"/>
      <c r="D32" s="77"/>
      <c r="E32" s="77"/>
      <c r="F32" s="77"/>
      <c r="G32" s="77"/>
      <c r="H32" s="77"/>
      <c r="I32" s="77"/>
      <c r="J32" s="77"/>
      <c r="K32" s="77"/>
      <c r="L32" s="77"/>
      <c r="M32" s="77"/>
      <c r="N32" s="77"/>
      <c r="O32" s="77"/>
      <c r="P32" s="77"/>
      <c r="Q32" s="77"/>
      <c r="R32" s="77"/>
      <c r="S32" s="77"/>
      <c r="T32" s="77"/>
      <c r="U32" s="77"/>
      <c r="V32" s="77"/>
    </row>
    <row r="33" spans="1:22" ht="15">
      <c r="A33" s="117"/>
      <c r="B33" s="2" t="s">
        <v>18</v>
      </c>
      <c r="C33" s="77"/>
      <c r="D33" s="77"/>
      <c r="E33" s="77"/>
      <c r="F33" s="77"/>
      <c r="G33" s="77"/>
      <c r="H33" s="77"/>
      <c r="I33" s="77"/>
      <c r="J33" s="77"/>
      <c r="K33" s="77"/>
      <c r="L33" s="77"/>
      <c r="M33" s="77"/>
      <c r="N33" s="77"/>
      <c r="O33" s="77"/>
      <c r="P33" s="77"/>
      <c r="Q33" s="77"/>
      <c r="R33" s="77"/>
      <c r="S33" s="77"/>
      <c r="T33" s="77"/>
      <c r="U33" s="77"/>
      <c r="V33" s="77"/>
    </row>
    <row r="35" ht="15">
      <c r="B35" s="94" t="s">
        <v>257</v>
      </c>
    </row>
    <row r="36" ht="15">
      <c r="B36" s="94" t="s">
        <v>258</v>
      </c>
    </row>
  </sheetData>
  <mergeCells count="3">
    <mergeCell ref="A18:A23"/>
    <mergeCell ref="A28:A33"/>
    <mergeCell ref="A8:A1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colBreaks count="1" manualBreakCount="1">
    <brk id="12"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2023-01-24T11:36:15Z</cp:lastPrinted>
  <dcterms:created xsi:type="dcterms:W3CDTF">2016-07-21T15:32:48Z</dcterms:created>
  <dcterms:modified xsi:type="dcterms:W3CDTF">2023-02-14T17:26:45Z</dcterms:modified>
  <cp:category/>
  <cp:version/>
  <cp:contentType/>
  <cp:contentStatus/>
</cp:coreProperties>
</file>