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27" r:id="rId2"/>
    <sheet name="13.3.1.1" sheetId="28" r:id="rId3"/>
    <sheet name="13.3.3.1" sheetId="29" r:id="rId4"/>
    <sheet name="13.3.3.2" sheetId="14" r:id="rId5"/>
    <sheet name="14.2" sheetId="2" r:id="rId6"/>
    <sheet name="15.1" sheetId="3" r:id="rId7"/>
    <sheet name="15.2" sheetId="18" r:id="rId8"/>
    <sheet name="15.3" sheetId="24"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<sst xmlns="http://schemas.openxmlformats.org/spreadsheetml/2006/main" count="597" uniqueCount="290">
  <si>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</si>
  <si>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</si>
  <si>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</si>
  <si>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</si>
  <si>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</si>
  <si>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</si>
  <si>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</si>
  <si>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</si>
  <si>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</si>
  <si>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</si>
  <si>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</si>
  <si>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</si>
  <si>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</si>
  <si>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</si>
  <si>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</si>
  <si>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</si>
  <si>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</si>
  <si>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</si>
  <si>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</si>
  <si>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</si>
  <si>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</si>
  <si>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</si>
  <si>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</si>
  <si>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</si>
  <si>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</si>
  <si>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</si>
  <si>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</si>
  <si>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</si>
  <si>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</si>
  <si>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</si>
  <si>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</si>
  <si>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</si>
  <si>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</si>
  <si>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</si>
  <si>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</si>
  <si>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</si>
  <si>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</si>
  <si>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</si>
  <si>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</si>
  <si>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</si>
  <si>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</si>
  <si>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</si>
  <si>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</si>
  <si>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</si>
  <si>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</si>
  <si>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Age 25-34, total sex</t>
  </si>
  <si>
    <t>Age 35-54, total sex</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</si>
  <si>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</si>
  <si>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</si>
  <si>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</si>
  <si>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</si>
  <si>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</si>
  <si>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</si>
  <si>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</si>
  <si>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</si>
  <si>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</si>
  <si>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</si>
  <si>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</si>
  <si>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</si>
  <si>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</si>
  <si>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</si>
  <si>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</si>
  <si>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</si>
  <si>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</si>
  <si>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</si>
  <si>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</si>
  <si>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</si>
  <si>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</si>
  <si>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</si>
  <si>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</si>
  <si>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</si>
  <si>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</si>
  <si>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</si>
  <si>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</si>
  <si>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</si>
  <si>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</si>
  <si>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</si>
  <si>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</si>
  <si>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</si>
  <si>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</si>
  <si>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</si>
  <si>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</si>
  <si>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</si>
  <si>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</si>
  <si>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</si>
  <si>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</si>
  <si>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</si>
  <si>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</si>
  <si>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</si>
  <si>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</si>
  <si>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</si>
  <si>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</si>
  <si>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</si>
  <si>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</si>
  <si>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</si>
  <si>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</si>
  <si>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</si>
  <si>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</si>
  <si>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</si>
  <si>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</si>
  <si>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</si>
  <si>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</si>
  <si>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</si>
  <si>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</si>
  <si>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</si>
  <si>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</si>
  <si>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</si>
  <si>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</si>
  <si>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</si>
  <si>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</si>
  <si>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</si>
  <si>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</si>
  <si>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</si>
  <si>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</si>
  <si>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</si>
  <si>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</si>
  <si>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</si>
  <si>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</si>
  <si>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</si>
  <si>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</si>
  <si>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</si>
  <si>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</si>
  <si>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</si>
  <si>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</si>
  <si>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</si>
  <si>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</si>
  <si>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</si>
  <si>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</si>
  <si>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</si>
  <si>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</si>
  <si>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</si>
  <si>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</si>
  <si>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</si>
  <si>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</si>
  <si>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Age 18-24, total sex</t>
  </si>
  <si>
    <t>Age 18-24, women</t>
  </si>
  <si>
    <t>Age 18-24, men</t>
  </si>
  <si>
    <t>Age 25-69, total sex</t>
  </si>
  <si>
    <t>Age 25-69, women</t>
  </si>
  <si>
    <t>Age 25-69, men</t>
  </si>
  <si>
    <t>Age 55-69, total sex</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</si>
  <si>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</si>
  <si>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</si>
  <si>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</si>
  <si>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</si>
  <si>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</si>
  <si>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</si>
  <si>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</si>
  <si>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</si>
  <si>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</si>
  <si>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</si>
  <si>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</si>
  <si>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</si>
  <si>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</si>
  <si>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</si>
  <si>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</si>
  <si>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</si>
  <si>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</si>
  <si>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</si>
  <si>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</si>
  <si>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</si>
  <si>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</si>
  <si>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</si>
  <si>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</si>
  <si>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</si>
  <si>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</si>
  <si>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</si>
  <si>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</si>
  <si>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</si>
  <si>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</si>
  <si>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</si>
  <si>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</si>
  <si>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</si>
  <si>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</si>
  <si>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</si>
  <si>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</si>
  <si>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</si>
  <si>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</si>
  <si>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</si>
  <si>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</si>
  <si>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HHINCOME</t>
  </si>
  <si>
    <t>1.5(u)</t>
  </si>
  <si>
    <t>:(u)</t>
  </si>
  <si>
    <t>Calculation methods</t>
  </si>
  <si>
    <t>Numerator / Average</t>
  </si>
  <si>
    <t>Population / Denominator</t>
  </si>
  <si>
    <t>Weight</t>
  </si>
  <si>
    <t>13.2.1</t>
  </si>
  <si>
    <t>Participation rate in formal education and training, age 18-24 - %</t>
  </si>
  <si>
    <t>FED = 1</t>
  </si>
  <si>
    <t xml:space="preserve">AGE = [18,24] </t>
  </si>
  <si>
    <t>RESPWEIGHT</t>
  </si>
  <si>
    <t>AGE = [18,24] and SEX = 2</t>
  </si>
  <si>
    <t>AGE = [18,24] and SEX = 1</t>
  </si>
  <si>
    <t xml:space="preserve">AGE = [25,69] </t>
  </si>
  <si>
    <t>Participation rate in non-formal education and training, age 25-69 - %</t>
  </si>
  <si>
    <t>NFE = 1</t>
  </si>
  <si>
    <t>AGE = [25,69] and SEX = 2</t>
  </si>
  <si>
    <t>AGE = [25,69] and SEX = 1</t>
  </si>
  <si>
    <t xml:space="preserve">AGE = [25,34] </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</si>
  <si>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</si>
  <si>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</si>
  <si>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</si>
  <si>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</si>
  <si>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</si>
  <si>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</si>
  <si>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</si>
  <si>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</si>
  <si>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</si>
  <si>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</si>
  <si>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NFEACTWEIGHT_5</t>
  </si>
  <si>
    <t>AGE = [18,24] and NFENUM &gt; 0</t>
  </si>
  <si>
    <t>INF = 1</t>
  </si>
  <si>
    <t>AGE = [18,24]</t>
  </si>
  <si>
    <t>AVG</t>
  </si>
  <si>
    <t>NFEPAIDVALx</t>
  </si>
  <si>
    <t>NFEACTWEIGHT_2</t>
  </si>
  <si>
    <t>FEDNBHOURS</t>
  </si>
  <si>
    <t>NFENBHOURSx</t>
  </si>
  <si>
    <t>13.3.3.1</t>
  </si>
  <si>
    <t>N</t>
  </si>
  <si>
    <t>-</t>
  </si>
  <si>
    <t>AGE = [25,69]</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</si>
  <si>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</si>
  <si>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</si>
  <si>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</si>
  <si>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</si>
  <si>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</si>
  <si>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</si>
  <si>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</si>
  <si>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</si>
  <si>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</si>
  <si>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</si>
  <si>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</si>
  <si>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</si>
  <si>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pop(1000)</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</si>
  <si>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</si>
  <si>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</si>
  <si>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</si>
  <si>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</si>
  <si>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</si>
  <si>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</si>
  <si>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</si>
  <si>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</si>
  <si>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</si>
  <si>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</si>
  <si>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</si>
  <si>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</si>
  <si>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No</t>
  </si>
  <si>
    <t>Mandatory</t>
  </si>
  <si>
    <t>Yes, partly</t>
  </si>
  <si>
    <t>None</t>
  </si>
  <si>
    <t>No deviation</t>
  </si>
  <si>
    <t>NFEPAIDVAL1</t>
  </si>
  <si>
    <t>NFEPAIDVAL2</t>
  </si>
  <si>
    <t>NA</t>
  </si>
  <si>
    <t>Table 15.3 Coherence - cross-domain</t>
  </si>
  <si>
    <t>For EU-LFS please use the reference period that is closest to your national 2022 AES data collection period.</t>
  </si>
  <si>
    <t>Population according to 2022 AES</t>
  </si>
  <si>
    <t>ISCED 0-2</t>
  </si>
  <si>
    <t>ISCED 3-4</t>
  </si>
  <si>
    <t>ISCED 5-8</t>
  </si>
  <si>
    <t>ISCED total</t>
  </si>
  <si>
    <t>Population according to EU-LFS</t>
  </si>
  <si>
    <t>EU-LFS</t>
  </si>
  <si>
    <t>(EU-LFS - 2022 AES) / EU-LFS *100</t>
  </si>
  <si>
    <t xml:space="preserve">Different position of variable MARSTADEFACTO. The variable was asked directly after variable HHTYPE. </t>
  </si>
  <si>
    <t>In national questionnaire we changed the order of the module on Parental information and module on Main status of respondent. We placed the module on Parental information before module on Main status of respondent.</t>
  </si>
  <si>
    <r>
      <rPr>
        <u val="single"/>
        <sz val="10"/>
        <color theme="1"/>
        <rFont val="Calibri"/>
        <family val="2"/>
        <scheme val="minor"/>
      </rPr>
      <t>Variable DEG_URB</t>
    </r>
    <r>
      <rPr>
        <sz val="10"/>
        <color theme="1"/>
        <rFont val="Calibri"/>
        <family val="2"/>
        <scheme val="minor"/>
      </rPr>
      <t xml:space="preserve"> was missing in the national questionnaire.</t>
    </r>
  </si>
  <si>
    <r>
      <rPr>
        <u val="single"/>
        <sz val="10"/>
        <color theme="1"/>
        <rFont val="Calibri"/>
        <family val="2"/>
        <scheme val="minor"/>
      </rPr>
      <t xml:space="preserve">Variable FEDNBHOURS:
</t>
    </r>
    <r>
      <rPr>
        <sz val="10"/>
        <color theme="1"/>
        <rFont val="Calibri"/>
        <family val="2"/>
        <scheme val="minor"/>
      </rPr>
      <t>- D</t>
    </r>
    <r>
      <rPr>
        <sz val="10"/>
        <color theme="1"/>
        <rFont val="Calibri"/>
        <family val="2"/>
        <scheme val="minor"/>
      </rPr>
      <t>ifferent position in national questionnaire. Questions were placed after variable FEDONPAR.
- The alternative with optional questions was used. 
- Adding an extra auxiliary question on the length of one instruction hour.</t>
    </r>
  </si>
  <si>
    <r>
      <rPr>
        <u val="single"/>
        <sz val="10"/>
        <color theme="1"/>
        <rFont val="Calibri"/>
        <family val="2"/>
        <scheme val="minor"/>
      </rPr>
      <t>Variable NFEOUTCOMEMAINx.</t>
    </r>
    <r>
      <rPr>
        <sz val="10"/>
        <color theme="1"/>
        <rFont val="Calibri"/>
        <family val="2"/>
        <scheme val="minor"/>
      </rPr>
      <t xml:space="preserve"> If only one NFEOUTCOMEx was selected the variable NFEOUTCOMEMAIN was post-coded.</t>
    </r>
  </si>
  <si>
    <r>
      <rPr>
        <u val="single"/>
        <sz val="10"/>
        <color theme="1"/>
        <rFont val="Calibri"/>
        <family val="2"/>
        <scheme val="minor"/>
      </rPr>
      <t>Variable NFEREASONMAINx.</t>
    </r>
    <r>
      <rPr>
        <sz val="10"/>
        <color theme="1"/>
        <rFont val="Calibri"/>
        <family val="2"/>
        <scheme val="minor"/>
      </rPr>
      <t xml:space="preserve"> If only one NFEREASONx was selected the variable NFEREASONMAINx was post-coded.</t>
    </r>
  </si>
  <si>
    <r>
      <rPr>
        <u val="single"/>
        <sz val="10"/>
        <color theme="1"/>
        <rFont val="Calibri"/>
        <family val="2"/>
        <scheme val="minor"/>
      </rPr>
      <t>Variable FEDOUTCOMEMAIN.</t>
    </r>
    <r>
      <rPr>
        <sz val="10"/>
        <color theme="1"/>
        <rFont val="Calibri"/>
        <family val="2"/>
        <scheme val="minor"/>
      </rPr>
      <t xml:space="preserve"> If only one FEDOUTCOME was selected the variable FEDOUTCOMEMAIN was post-coded.</t>
    </r>
  </si>
  <si>
    <r>
      <rPr>
        <u val="single"/>
        <sz val="10"/>
        <color theme="1"/>
        <rFont val="Calibri"/>
        <family val="2"/>
        <scheme val="minor"/>
      </rPr>
      <t>Variable FEDREASONMAIN</t>
    </r>
    <r>
      <rPr>
        <sz val="10"/>
        <color theme="1"/>
        <rFont val="Calibri"/>
        <family val="2"/>
        <scheme val="minor"/>
      </rPr>
      <t>. If only one FEDREASON was selected the variable FEDREASONMAIN was post-coded.</t>
    </r>
  </si>
  <si>
    <r>
      <rPr>
        <u val="single"/>
        <sz val="10"/>
        <color theme="1"/>
        <rFont val="Calibri"/>
        <family val="2"/>
        <scheme val="minor"/>
      </rPr>
      <t>Variable DIFFMAIN.</t>
    </r>
    <r>
      <rPr>
        <sz val="10"/>
        <color theme="1"/>
        <rFont val="Calibri"/>
        <family val="2"/>
        <scheme val="minor"/>
      </rPr>
      <t xml:space="preserve"> If only one DIFFTYPE was selected the variable DIFFMAIN was post-coded.</t>
    </r>
  </si>
  <si>
    <r>
      <rPr>
        <u val="single"/>
        <sz val="10"/>
        <color theme="1"/>
        <rFont val="Calibri"/>
        <family val="2"/>
        <scheme val="minor"/>
      </rPr>
      <t xml:space="preserve">Variable LANGUSED
</t>
    </r>
    <r>
      <rPr>
        <sz val="10"/>
        <color theme="1"/>
        <rFont val="Calibri"/>
        <family val="2"/>
        <scheme val="minor"/>
      </rPr>
      <t>- In national questionnaire we implemented the approach when we first asked the respondent for the number of languages used and then asked him/her to list these languages.</t>
    </r>
  </si>
  <si>
    <r>
      <rPr>
        <u val="single"/>
        <sz val="10"/>
        <color theme="1"/>
        <rFont val="Calibri"/>
        <family val="2"/>
        <scheme val="minor"/>
      </rPr>
      <t xml:space="preserve">Variables NFENBHOURSx: 
</t>
    </r>
    <r>
      <rPr>
        <sz val="10"/>
        <color theme="1"/>
        <rFont val="Calibri"/>
        <family val="2"/>
        <scheme val="minor"/>
      </rPr>
      <t>- Different p</t>
    </r>
    <r>
      <rPr>
        <sz val="10"/>
        <color theme="1"/>
        <rFont val="Calibri"/>
        <family val="2"/>
        <scheme val="minor"/>
      </rPr>
      <t>osition of variables in national questionnaire. Questions were placed after variable NFEONPARx. 
- Adding an extra auxiliary question on the length of one instruction hour. 
- The alternative with optional questions was used. For short one-day learning activities adding of an answer category " 1 day" in to the question on number of weeks in non-formal education. For respondents who participated in non-formal learning activity less than 2 week, we asked question on number of instruction hours per week with slightly different wording.</t>
    </r>
  </si>
  <si>
    <r>
      <rPr>
        <u val="single"/>
        <sz val="10"/>
        <color theme="1"/>
        <rFont val="Calibri"/>
        <family val="2"/>
        <scheme val="minor"/>
      </rPr>
      <t>Variable DEG_URB</t>
    </r>
    <r>
      <rPr>
        <sz val="10"/>
        <color theme="1"/>
        <rFont val="Calibri"/>
        <family val="2"/>
        <scheme val="minor"/>
      </rPr>
      <t xml:space="preserve"> was post-coded during the transcodification process according to the code list of Local Administrative Units.</t>
    </r>
  </si>
  <si>
    <r>
      <t>1. Ea</t>
    </r>
    <r>
      <rPr>
        <sz val="10"/>
        <rFont val="Calibri"/>
        <family val="2"/>
        <scheme val="minor"/>
      </rPr>
      <t xml:space="preserve">ch interviewer had set of cards numbered from 1 to 5. According to number of identified non-formal activities in questionnaire, interviewer prepared and offered adequate number of cards to respondent (max 5).
</t>
    </r>
    <r>
      <rPr>
        <u val="single"/>
        <sz val="10"/>
        <rFont val="Calibri"/>
        <family val="2"/>
        <scheme val="minor"/>
      </rPr>
      <t>Selection of the 1st randomly selected activity:</t>
    </r>
    <r>
      <rPr>
        <sz val="10"/>
        <rFont val="Calibri"/>
        <family val="2"/>
        <scheme val="minor"/>
      </rPr>
      <t xml:space="preserve">
Respondent have to pick one and show the card to the interviewer. Number of randomly selected card represents particular non-formal learning activity with the same identification code in questionnaire. It means card 1 represents the 1st non-formal activity with identification code 1 in questionnaire, card 2 represents the 2nd non-formal activity with identification code 2 ... card 5 represents  the 5th non-formal activity with identification code 5. Interviewer tells this number to respondent, then finds selected activity with the same number in questionnaire, reminds basis information on this activity to respondent and gives instructions that next questions refers to this selected activity. 
</t>
    </r>
    <r>
      <rPr>
        <u val="single"/>
        <sz val="10"/>
        <rFont val="Calibri"/>
        <family val="2"/>
        <scheme val="minor"/>
      </rPr>
      <t xml:space="preserve">Selection of the 2nd non-formal activity:
</t>
    </r>
    <r>
      <rPr>
        <sz val="10"/>
        <rFont val="Calibri"/>
        <family val="2"/>
        <scheme val="minor"/>
      </rPr>
      <t>From remaining cards (without the first selected card) respondent pick one card. This card represents the 2nd randomly selected activity.</t>
    </r>
  </si>
  <si>
    <t>Design weights are used, calculated as the inverse probability of selection, with respect to pre-defined stratification (NUTS3 x age groups 18-24 and 25-69)</t>
  </si>
  <si>
    <r>
      <t xml:space="preserve">Total population
</t>
    </r>
    <r>
      <rPr>
        <i/>
        <sz val="10"/>
        <rFont val="Calibri"/>
        <family val="2"/>
        <scheme val="minor"/>
      </rPr>
      <t>(the source of the total population data = 2021 Population and Housing Census)</t>
    </r>
  </si>
  <si>
    <t>at individual level</t>
  </si>
  <si>
    <t>Precision threshold for standard error set in regulation</t>
  </si>
  <si>
    <t>Comment</t>
  </si>
  <si>
    <r>
      <rPr>
        <u val="single"/>
        <sz val="10"/>
        <color theme="1"/>
        <rFont val="Calibri"/>
        <family val="2"/>
        <scheme val="minor"/>
      </rPr>
      <t>For HHNBPERS_tot = 1</t>
    </r>
    <r>
      <rPr>
        <sz val="10"/>
        <color theme="1"/>
        <rFont val="Calibri"/>
        <family val="2"/>
        <scheme val="minor"/>
      </rPr>
      <t xml:space="preserve">, variables HHNBPERS_0_13, HHNBPERS_14_24, HHNBPERS_25plus, HHTYPE and MARSTADEFACTO were skipped and post-coding was used during to transcodification process.
For this group of persons, post-coding of variables HHNBPERS_0_13, HHNBPERS_14_24, HHNBPERS_25plus was done according to age of respondent. </t>
    </r>
  </si>
  <si>
    <t>For HHNBPERS_tot = 1 questions HHNBPERS_0_13, HHNBPERS_14_24, HHNBPERS_25plus, HHTYPE and MARSTADEFACTO were not asked to respondent and post-coding was used during to transcodification process.</t>
  </si>
  <si>
    <r>
      <rPr>
        <u val="single"/>
        <sz val="10"/>
        <color theme="1"/>
        <rFont val="Calibri"/>
        <family val="2"/>
        <scheme val="minor"/>
      </rPr>
      <t>Variable NONEED:</t>
    </r>
    <r>
      <rPr>
        <sz val="10"/>
        <color theme="1"/>
        <rFont val="Calibri"/>
        <family val="2"/>
        <scheme val="minor"/>
      </rPr>
      <t xml:space="preserve">
- For language reasons (specific for Slovak language) we changed philosophy of the asking questions. We decided to use only one word question (why?) and to convert the suggested question for variable NONEED „Is this because you did not need education or training?” into the answer category. Answer category "No" (NONEED=2) was replaced by answer “I did not want to participate for other reasons”. </t>
    </r>
  </si>
  <si>
    <r>
      <t>Difference between 2022 AES and EU-LFS (%)</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</si>
  <si>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Differences are mainly due to the different sampling frame – 2011 census for LFS and 2021 census for AES.</t>
    </r>
  </si>
  <si>
    <t>Reference period: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</si>
</sst>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0_);_(* \(#,##0.00\);_(* &quot;-&quot;??_);_(@_)"/>
    <numFmt numFmtId="166" formatCode="#,##0.0"/>
    <numFmt numFmtId="167" formatCode="0.000"/>
    <numFmt numFmtId="168" formatCode="\±\ 0.00"/>
    <numFmt numFmtId="169" formatCode="_-* #,##0_-;\-* #,##0_-;_-* &quot;-&quot;??_-;_-@_-"/>
  </numFmts>
  <fonts count="2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i/>
      <sz val="11"/>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b/>
      <sz val="12"/>
      <name val="Arial"/>
      <family val="2"/>
    </font>
    <font>
      <sz val="9"/>
      <name val="Arial"/>
      <family val="2"/>
    </font>
    <font>
      <sz val="10"/>
      <color indexed="8"/>
      <name val="Arial"/>
      <family val="2"/>
    </font>
    <font>
      <b/>
      <sz val="9"/>
      <name val="Arial"/>
      <family val="2"/>
    </font>
    <font>
      <u val="single"/>
      <sz val="10"/>
      <name val="Calibri"/>
      <family val="2"/>
      <scheme val="minor"/>
    </font>
    <font>
      <sz val="10"/>
      <name val="Arial CE"/>
      <family val="2"/>
    </font>
    <font>
      <i/>
      <sz val="10"/>
      <name val="Calibri"/>
      <family val="2"/>
    </font>
    <font>
      <sz val="10"/>
      <color theme="1"/>
      <name val="Calibri"/>
      <family val="2"/>
    </font>
    <font>
      <sz val="10"/>
      <color rgb="FF000000"/>
      <name val="Calibri"/>
      <family val="2"/>
    </font>
    <font>
      <sz val="11"/>
      <name val="Calibri"/>
      <family val="2"/>
      <scheme val="minor"/>
    </font>
    <font>
      <b/>
      <vertAlign val="superscript"/>
      <sz val="10"/>
      <color theme="1"/>
      <name val="Calibri"/>
      <family val="2"/>
      <scheme val="minor"/>
    </font>
    <font>
      <vertAlign val="superscript"/>
      <sz val="10"/>
      <color theme="1"/>
      <name val="Calibri"/>
      <family val="2"/>
      <scheme val="minor"/>
    </font>
  </fonts>
  <fills count="8">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solid">
        <fgColor rgb="FFDAEEF3"/>
        <bgColor indexed="64"/>
      </patternFill>
    </fill>
    <fill>
      <patternFill patternType="solid">
        <fgColor theme="8" tint="0.7999799847602844"/>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22" fillId="0" borderId="0">
      <alignment/>
      <protection/>
    </xf>
  </cellStyleXfs>
  <cellXfs count="175">
    <xf numFmtId="0" fontId="0" fillId="0" borderId="0" xfId="0"/>
    <xf numFmtId="0" fontId="2" fillId="0" borderId="0" xfId="0" applyFont="1"/>
    <xf numFmtId="0" fontId="3" fillId="0" borderId="0" xfId="0" applyFont="1" applyAlignment="1">
      <alignment horizontal="left" vertical="center"/>
    </xf>
    <xf numFmtId="0" fontId="3" fillId="2" borderId="1" xfId="0" applyFont="1" applyFill="1" applyBorder="1" applyAlignment="1">
      <alignment horizontal="left" vertical="center"/>
    </xf>
    <xf numFmtId="0" fontId="0" fillId="2" borderId="1" xfId="0" applyFill="1" applyBorder="1"/>
    <xf numFmtId="0" fontId="2" fillId="0" borderId="1" xfId="0" applyFont="1" applyBorder="1"/>
    <xf numFmtId="0" fontId="3" fillId="0" borderId="1" xfId="0" applyFont="1" applyBorder="1" applyAlignment="1">
      <alignment horizontal="left" vertical="center"/>
    </xf>
    <xf numFmtId="0" fontId="5" fillId="2" borderId="1" xfId="0" applyFont="1" applyFill="1" applyBorder="1" applyAlignment="1">
      <alignment horizontal="left" vertical="center"/>
    </xf>
    <xf numFmtId="0" fontId="4" fillId="0" borderId="0" xfId="0" applyFont="1" applyAlignment="1">
      <alignment horizontal="left" vertical="center"/>
    </xf>
    <xf numFmtId="164" fontId="3" fillId="0" borderId="0" xfId="0" applyNumberFormat="1" applyFont="1" applyAlignment="1">
      <alignment horizontal="left" vertical="center"/>
    </xf>
    <xf numFmtId="0" fontId="7" fillId="0" borderId="1" xfId="0" applyFont="1" applyBorder="1" applyAlignment="1">
      <alignment vertical="center" wrapText="1"/>
    </xf>
    <xf numFmtId="0" fontId="3" fillId="0" borderId="0" xfId="0" applyFont="1" applyAlignment="1">
      <alignment vertical="center"/>
    </xf>
    <xf numFmtId="0" fontId="3" fillId="2" borderId="1" xfId="0" applyFont="1" applyFill="1" applyBorder="1"/>
    <xf numFmtId="0" fontId="9" fillId="0" borderId="1"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3" borderId="1"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0" xfId="0" applyFont="1" applyAlignment="1">
      <alignment vertical="center"/>
    </xf>
    <xf numFmtId="0" fontId="7" fillId="0" borderId="1" xfId="0" applyFont="1" applyBorder="1" applyAlignment="1">
      <alignment horizontal="left" vertical="center" wrapText="1"/>
    </xf>
    <xf numFmtId="0" fontId="6" fillId="0" borderId="0" xfId="0" applyFont="1" applyFill="1" applyBorder="1" applyAlignment="1">
      <alignment vertical="center" wrapText="1"/>
    </xf>
    <xf numFmtId="0" fontId="9" fillId="0" borderId="0" xfId="0" applyFont="1" applyAlignment="1">
      <alignment vertical="center"/>
    </xf>
    <xf numFmtId="0" fontId="6" fillId="3" borderId="1" xfId="0" applyFont="1" applyFill="1" applyBorder="1" applyAlignment="1">
      <alignment vertical="center" wrapText="1"/>
    </xf>
    <xf numFmtId="0" fontId="4" fillId="0" borderId="0" xfId="0" applyFont="1" applyFill="1" applyBorder="1" applyAlignment="1">
      <alignment vertical="center" wrapText="1"/>
    </xf>
    <xf numFmtId="0" fontId="6" fillId="3" borderId="1" xfId="0" applyFont="1" applyFill="1" applyBorder="1" applyAlignment="1">
      <alignment horizontal="center" vertical="center" wrapText="1"/>
    </xf>
    <xf numFmtId="0" fontId="4" fillId="0" borderId="1" xfId="0" applyFont="1" applyFill="1" applyBorder="1" applyAlignment="1">
      <alignment vertical="center" wrapText="1"/>
    </xf>
    <xf numFmtId="0" fontId="9" fillId="0" borderId="0" xfId="0" applyFont="1" applyAlignment="1">
      <alignment horizontal="left" vertical="center"/>
    </xf>
    <xf numFmtId="0" fontId="7" fillId="0" borderId="0" xfId="0" applyFont="1" applyBorder="1" applyAlignment="1">
      <alignment horizontal="left" vertical="center" wrapText="1"/>
    </xf>
    <xf numFmtId="0" fontId="3" fillId="0" borderId="0" xfId="0" applyFont="1" applyBorder="1" applyAlignment="1">
      <alignment horizontal="left" vertical="center"/>
    </xf>
    <xf numFmtId="164" fontId="3"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0" xfId="0" applyFont="1" applyBorder="1" applyAlignment="1">
      <alignment horizontal="left" vertical="center"/>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0" borderId="1" xfId="0" applyFont="1" applyFill="1" applyBorder="1" applyAlignment="1">
      <alignment horizontal="left" vertical="center"/>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164" fontId="6"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Border="1"/>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quotePrefix="1">
      <alignment vertical="center"/>
    </xf>
    <xf numFmtId="0" fontId="15" fillId="0" borderId="0" xfId="0" applyFont="1" applyFill="1" applyBorder="1" applyAlignment="1">
      <alignment vertical="center" wrapText="1"/>
    </xf>
    <xf numFmtId="164" fontId="3" fillId="2" borderId="1" xfId="0" applyNumberFormat="1" applyFont="1" applyFill="1" applyBorder="1" applyAlignment="1">
      <alignment horizontal="right" vertical="center"/>
    </xf>
    <xf numFmtId="0" fontId="16" fillId="0" borderId="1" xfId="20" applyFont="1" applyBorder="1" applyAlignment="1">
      <alignment vertical="top" wrapText="1"/>
      <protection/>
    </xf>
    <xf numFmtId="0" fontId="16" fillId="0" borderId="1" xfId="20" applyFont="1" applyBorder="1" applyAlignment="1">
      <alignment horizontal="center" vertical="center" wrapText="1"/>
      <protection/>
    </xf>
    <xf numFmtId="0" fontId="17" fillId="4" borderId="1" xfId="20" applyFont="1" applyFill="1" applyBorder="1" applyAlignment="1">
      <alignment wrapText="1"/>
      <protection/>
    </xf>
    <xf numFmtId="0" fontId="16" fillId="4" borderId="1" xfId="20" applyFont="1" applyFill="1" applyBorder="1" applyAlignment="1">
      <alignment horizontal="center" vertical="center" wrapText="1"/>
      <protection/>
    </xf>
    <xf numFmtId="0" fontId="18" fillId="0" borderId="1" xfId="20" applyFont="1" applyBorder="1" applyAlignment="1">
      <alignment horizontal="left" wrapText="1"/>
      <protection/>
    </xf>
    <xf numFmtId="0" fontId="1"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9" fillId="0" borderId="1" xfId="0" applyFont="1" applyBorder="1" applyAlignment="1">
      <alignment horizontal="center" vertical="center" wrapText="1"/>
    </xf>
    <xf numFmtId="0" fontId="18" fillId="0" borderId="1" xfId="20" applyFont="1" applyBorder="1" applyAlignment="1">
      <alignment horizontal="left" vertical="center" wrapText="1"/>
      <protection/>
    </xf>
    <xf numFmtId="0" fontId="1" fillId="0" borderId="1" xfId="0" applyFont="1" applyBorder="1" applyAlignment="1">
      <alignment horizontal="center" vertical="center" wrapText="1"/>
    </xf>
    <xf numFmtId="0" fontId="17" fillId="4" borderId="1" xfId="20" applyFont="1" applyFill="1" applyBorder="1" applyAlignment="1">
      <alignment horizontal="left" wrapText="1"/>
      <protection/>
    </xf>
    <xf numFmtId="0" fontId="20" fillId="0" borderId="0" xfId="20" applyFont="1" applyAlignment="1">
      <alignment/>
      <protection/>
    </xf>
    <xf numFmtId="0" fontId="18"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14" fontId="0" fillId="2" borderId="1" xfId="0" applyNumberFormat="1" applyFill="1" applyBorder="1"/>
    <xf numFmtId="0" fontId="4" fillId="0" borderId="1" xfId="0" applyFont="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3" fillId="2" borderId="1" xfId="0" applyNumberFormat="1" applyFont="1" applyFill="1" applyBorder="1" applyAlignment="1">
      <alignment horizontal="right" vertical="center"/>
    </xf>
    <xf numFmtId="0" fontId="3" fillId="2" borderId="1" xfId="0" applyFont="1" applyFill="1" applyBorder="1" applyAlignment="1">
      <alignment horizontal="left" vertical="top" wrapText="1"/>
    </xf>
    <xf numFmtId="0" fontId="3" fillId="0" borderId="0" xfId="0" applyFont="1" applyBorder="1" applyAlignment="1">
      <alignmen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167" fontId="5" fillId="2" borderId="1" xfId="0" applyNumberFormat="1" applyFont="1" applyFill="1" applyBorder="1" applyAlignment="1">
      <alignment horizontal="right" vertical="center"/>
    </xf>
    <xf numFmtId="167" fontId="3" fillId="2" borderId="1" xfId="0" applyNumberFormat="1" applyFont="1" applyFill="1" applyBorder="1" applyAlignment="1">
      <alignment horizontal="right" vertical="center"/>
    </xf>
    <xf numFmtId="0" fontId="23"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3" fontId="3" fillId="2"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9" fontId="5" fillId="2" borderId="1" xfId="18" applyNumberFormat="1" applyFont="1" applyFill="1" applyBorder="1" applyAlignment="1">
      <alignment horizontal="center" vertical="center"/>
    </xf>
    <xf numFmtId="43" fontId="5" fillId="2" borderId="1" xfId="18" applyNumberFormat="1" applyFont="1" applyFill="1" applyBorder="1" applyAlignment="1">
      <alignment horizontal="center" vertical="center"/>
    </xf>
    <xf numFmtId="0" fontId="5"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3" fontId="5" fillId="2" borderId="1" xfId="0" applyNumberFormat="1" applyFont="1" applyFill="1" applyBorder="1" applyAlignment="1">
      <alignment horizontal="right" vertical="center"/>
    </xf>
    <xf numFmtId="1" fontId="5" fillId="2" borderId="1" xfId="0" applyNumberFormat="1" applyFont="1" applyFill="1" applyBorder="1" applyAlignment="1">
      <alignment horizontal="right" vertical="center"/>
    </xf>
    <xf numFmtId="0" fontId="26" fillId="0" borderId="0" xfId="0" applyFont="1"/>
    <xf numFmtId="0" fontId="5" fillId="0" borderId="0" xfId="0" applyFont="1" applyBorder="1" applyAlignment="1">
      <alignment horizontal="left" vertical="center"/>
    </xf>
    <xf numFmtId="0" fontId="7" fillId="0" borderId="1" xfId="0" applyFont="1" applyBorder="1" applyAlignment="1">
      <alignment horizontal="center" vertical="center"/>
    </xf>
    <xf numFmtId="164" fontId="5" fillId="2" borderId="1" xfId="0" applyNumberFormat="1" applyFont="1" applyFill="1" applyBorder="1" applyAlignment="1">
      <alignment horizontal="right" vertical="center"/>
    </xf>
    <xf numFmtId="169" fontId="3" fillId="2" borderId="1" xfId="18" applyNumberFormat="1" applyFont="1" applyFill="1" applyBorder="1" applyAlignment="1">
      <alignment horizontal="right" vertical="center"/>
    </xf>
    <xf numFmtId="0" fontId="10" fillId="0" borderId="0" xfId="0" applyFont="1" applyAlignment="1">
      <alignment vertical="center" wrapText="1"/>
    </xf>
    <xf numFmtId="2" fontId="5" fillId="2"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xf>
    <xf numFmtId="168" fontId="5" fillId="2" borderId="1" xfId="22" applyNumberFormat="1" applyFont="1" applyFill="1" applyBorder="1" applyAlignment="1">
      <alignment horizontal="center" vertical="center"/>
      <protection/>
    </xf>
    <xf numFmtId="1"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4" fontId="3"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64" fontId="25" fillId="6" borderId="1" xfId="0" applyNumberFormat="1" applyFont="1" applyFill="1" applyBorder="1" applyAlignment="1">
      <alignment horizontal="right" vertical="center"/>
    </xf>
    <xf numFmtId="164" fontId="0" fillId="2" borderId="1" xfId="0" applyNumberFormat="1" applyFill="1" applyBorder="1"/>
    <xf numFmtId="14" fontId="0" fillId="2" borderId="1" xfId="0" applyNumberFormat="1" applyFill="1" applyBorder="1" applyAlignment="1">
      <alignment horizontal="right"/>
    </xf>
    <xf numFmtId="0" fontId="0" fillId="2" borderId="1" xfId="0" applyFill="1" applyBorder="1" applyAlignment="1">
      <alignment horizontal="right"/>
    </xf>
    <xf numFmtId="0" fontId="3" fillId="7" borderId="1" xfId="0" applyFont="1" applyFill="1" applyBorder="1" applyAlignment="1">
      <alignment horizontal="center" vertical="center"/>
    </xf>
    <xf numFmtId="0" fontId="3" fillId="0" borderId="0" xfId="0" applyFont="1" applyBorder="1" applyAlignment="1">
      <alignment horizontal="lef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3" fillId="0" borderId="0" xfId="0" applyFont="1" applyAlignment="1">
      <alignment horizontal="left" wrapText="1"/>
    </xf>
    <xf numFmtId="0" fontId="9" fillId="0" borderId="0" xfId="0" applyFont="1" applyAlignment="1">
      <alignment horizontal="left" vertical="center" wrapText="1"/>
    </xf>
    <xf numFmtId="0" fontId="4" fillId="0" borderId="1" xfId="0" applyFont="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Comma 2" xfId="21"/>
    <cellStyle name="Normálne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C1" sqref="C1"/>
    </sheetView>
  </sheetViews>
  <sheetFormatPr defaultColWidth="15.7109375" defaultRowHeight="15"/>
  <cols>
    <col min="1" max="1" width="92.7109375" style="2" bestFit="1" customWidth="1"/>
    <col min="2" max="2" width="9.7109375" style="2" customWidth="1"/>
    <col min="3" max="3" width="30.00390625" style="2" customWidth="1"/>
    <col min="4" max="4" width="37.00390625" style="11" customWidth="1"/>
    <col min="5" max="5" width="19.421875" style="11" customWidth="1"/>
    <col min="6" max="16384" width="15.7109375" style="11" customWidth="1"/>
  </cols>
  <sheetData>
    <row r="1" ht="15">
      <c r="A1" s="8" t="s">
        <v>77</v>
      </c>
    </row>
    <row r="3" spans="1:7" s="47" customFormat="1" ht="15">
      <c r="A3" s="46" t="s">
        <v>183</v>
      </c>
      <c r="B3" s="27"/>
      <c r="C3" s="27"/>
      <c r="D3" s="20"/>
      <c r="E3" s="20"/>
      <c r="F3" s="20"/>
      <c r="G3" s="20"/>
    </row>
    <row r="4" spans="1:5" s="47" customFormat="1" ht="15">
      <c r="A4" s="69"/>
      <c r="B4" s="70"/>
      <c r="C4" s="70" t="s">
        <v>184</v>
      </c>
      <c r="D4" s="70" t="s">
        <v>185</v>
      </c>
      <c r="E4" s="70" t="s">
        <v>186</v>
      </c>
    </row>
    <row r="5" spans="1:5" s="47" customFormat="1" ht="15.75">
      <c r="A5" s="71" t="s">
        <v>187</v>
      </c>
      <c r="B5" s="72"/>
      <c r="C5" s="72"/>
      <c r="D5" s="72"/>
      <c r="E5" s="72"/>
    </row>
    <row r="6" spans="1:5" s="47" customFormat="1" ht="15">
      <c r="A6" s="73" t="s">
        <v>188</v>
      </c>
      <c r="B6" s="74" t="s">
        <v>15</v>
      </c>
      <c r="C6" s="82" t="s">
        <v>189</v>
      </c>
      <c r="D6" s="76" t="s">
        <v>190</v>
      </c>
      <c r="E6" s="76" t="s">
        <v>191</v>
      </c>
    </row>
    <row r="7" spans="1:5" s="47" customFormat="1" ht="15">
      <c r="A7" s="73" t="s">
        <v>112</v>
      </c>
      <c r="B7" s="74" t="s">
        <v>15</v>
      </c>
      <c r="C7" s="82" t="s">
        <v>189</v>
      </c>
      <c r="D7" s="76" t="s">
        <v>192</v>
      </c>
      <c r="E7" s="76" t="s">
        <v>191</v>
      </c>
    </row>
    <row r="8" spans="1:5" s="47" customFormat="1" ht="15">
      <c r="A8" s="73" t="s">
        <v>113</v>
      </c>
      <c r="B8" s="74" t="s">
        <v>15</v>
      </c>
      <c r="C8" s="82" t="s">
        <v>189</v>
      </c>
      <c r="D8" s="76" t="s">
        <v>193</v>
      </c>
      <c r="E8" s="76" t="s">
        <v>191</v>
      </c>
    </row>
    <row r="9" spans="1:5" s="47" customFormat="1" ht="15">
      <c r="A9" s="73" t="s">
        <v>169</v>
      </c>
      <c r="B9" s="74" t="s">
        <v>15</v>
      </c>
      <c r="C9" s="82" t="s">
        <v>189</v>
      </c>
      <c r="D9" s="76" t="s">
        <v>194</v>
      </c>
      <c r="E9" s="76" t="s">
        <v>191</v>
      </c>
    </row>
    <row r="10" spans="1:5" s="47" customFormat="1" ht="15">
      <c r="A10" s="73" t="s">
        <v>195</v>
      </c>
      <c r="B10" s="74" t="s">
        <v>15</v>
      </c>
      <c r="C10" s="83" t="s">
        <v>196</v>
      </c>
      <c r="D10" s="76" t="s">
        <v>194</v>
      </c>
      <c r="E10" s="76" t="s">
        <v>191</v>
      </c>
    </row>
    <row r="11" spans="1:5" s="47" customFormat="1" ht="15">
      <c r="A11" s="73" t="s">
        <v>111</v>
      </c>
      <c r="B11" s="74" t="s">
        <v>15</v>
      </c>
      <c r="C11" s="83" t="s">
        <v>196</v>
      </c>
      <c r="D11" s="76" t="s">
        <v>197</v>
      </c>
      <c r="E11" s="76" t="s">
        <v>191</v>
      </c>
    </row>
    <row r="12" spans="1:5" s="47" customFormat="1" ht="15">
      <c r="A12" s="73" t="s">
        <v>147</v>
      </c>
      <c r="B12" s="74" t="s">
        <v>15</v>
      </c>
      <c r="C12" s="83" t="s">
        <v>196</v>
      </c>
      <c r="D12" s="76" t="s">
        <v>198</v>
      </c>
      <c r="E12" s="76" t="s">
        <v>191</v>
      </c>
    </row>
    <row r="13" spans="1:5" s="47" customFormat="1" ht="15">
      <c r="A13" s="73" t="s">
        <v>171</v>
      </c>
      <c r="B13" s="74" t="s">
        <v>15</v>
      </c>
      <c r="C13" s="83" t="s">
        <v>196</v>
      </c>
      <c r="D13" s="76" t="s">
        <v>190</v>
      </c>
      <c r="E13" s="76" t="s">
        <v>191</v>
      </c>
    </row>
    <row r="14" spans="1:5" s="47" customFormat="1" ht="15">
      <c r="A14" s="73" t="s">
        <v>172</v>
      </c>
      <c r="B14" s="74" t="s">
        <v>15</v>
      </c>
      <c r="C14" s="83" t="s">
        <v>196</v>
      </c>
      <c r="D14" s="76" t="s">
        <v>199</v>
      </c>
      <c r="E14" s="76" t="s">
        <v>191</v>
      </c>
    </row>
    <row r="15" spans="1:5" s="47" customFormat="1" ht="15">
      <c r="A15" s="73" t="s">
        <v>173</v>
      </c>
      <c r="B15" s="74" t="s">
        <v>15</v>
      </c>
      <c r="C15" s="83" t="s">
        <v>196</v>
      </c>
      <c r="D15" s="76" t="s">
        <v>200</v>
      </c>
      <c r="E15" s="76" t="s">
        <v>191</v>
      </c>
    </row>
    <row r="16" spans="1:5" s="47" customFormat="1" ht="15">
      <c r="A16" s="73" t="s">
        <v>174</v>
      </c>
      <c r="B16" s="74" t="s">
        <v>15</v>
      </c>
      <c r="C16" s="83" t="s">
        <v>196</v>
      </c>
      <c r="D16" s="76" t="s">
        <v>201</v>
      </c>
      <c r="E16" s="76" t="s">
        <v>191</v>
      </c>
    </row>
    <row r="17" spans="1:5" s="47" customFormat="1" ht="12.75" customHeight="1">
      <c r="A17" s="73" t="s">
        <v>114</v>
      </c>
      <c r="B17" s="74" t="s">
        <v>15</v>
      </c>
      <c r="C17" s="83" t="s">
        <v>196</v>
      </c>
      <c r="D17" s="76" t="s">
        <v>202</v>
      </c>
      <c r="E17" s="76" t="s">
        <v>191</v>
      </c>
    </row>
    <row r="18" spans="1:5" s="47" customFormat="1" ht="12.75" customHeight="1">
      <c r="A18" s="73" t="s">
        <v>115</v>
      </c>
      <c r="B18" s="74" t="s">
        <v>15</v>
      </c>
      <c r="C18" s="83" t="s">
        <v>196</v>
      </c>
      <c r="D18" s="76" t="s">
        <v>203</v>
      </c>
      <c r="E18" s="76" t="s">
        <v>191</v>
      </c>
    </row>
    <row r="19" spans="1:5" s="47" customFormat="1" ht="12.75" customHeight="1">
      <c r="A19" s="73" t="s">
        <v>116</v>
      </c>
      <c r="B19" s="74" t="s">
        <v>15</v>
      </c>
      <c r="C19" s="83" t="s">
        <v>196</v>
      </c>
      <c r="D19" s="76" t="s">
        <v>204</v>
      </c>
      <c r="E19" s="76" t="s">
        <v>191</v>
      </c>
    </row>
    <row r="20" spans="1:5" s="47" customFormat="1" ht="15">
      <c r="A20" s="73" t="s">
        <v>161</v>
      </c>
      <c r="B20" s="74" t="s">
        <v>15</v>
      </c>
      <c r="C20" s="83" t="s">
        <v>196</v>
      </c>
      <c r="D20" s="76" t="s">
        <v>205</v>
      </c>
      <c r="E20" s="76" t="s">
        <v>191</v>
      </c>
    </row>
    <row r="21" spans="1:5" s="47" customFormat="1" ht="15">
      <c r="A21" s="73" t="s">
        <v>117</v>
      </c>
      <c r="B21" s="74" t="s">
        <v>15</v>
      </c>
      <c r="C21" s="83" t="s">
        <v>196</v>
      </c>
      <c r="D21" s="76" t="s">
        <v>206</v>
      </c>
      <c r="E21" s="76" t="s">
        <v>191</v>
      </c>
    </row>
    <row r="22" spans="1:5" s="47" customFormat="1" ht="15">
      <c r="A22" s="73" t="s">
        <v>162</v>
      </c>
      <c r="B22" s="74" t="s">
        <v>15</v>
      </c>
      <c r="C22" s="83" t="s">
        <v>196</v>
      </c>
      <c r="D22" s="76" t="s">
        <v>207</v>
      </c>
      <c r="E22" s="76" t="s">
        <v>191</v>
      </c>
    </row>
    <row r="23" spans="1:5" s="47" customFormat="1" ht="127.5">
      <c r="A23" s="77" t="s">
        <v>163</v>
      </c>
      <c r="B23" s="74" t="s">
        <v>15</v>
      </c>
      <c r="C23" s="74" t="s">
        <v>208</v>
      </c>
      <c r="D23" s="78" t="s">
        <v>209</v>
      </c>
      <c r="E23" s="76" t="s">
        <v>210</v>
      </c>
    </row>
    <row r="24" spans="1:5" s="47" customFormat="1" ht="127.5">
      <c r="A24" s="77" t="s">
        <v>164</v>
      </c>
      <c r="B24" s="74" t="s">
        <v>15</v>
      </c>
      <c r="C24" s="74" t="s">
        <v>208</v>
      </c>
      <c r="D24" s="78" t="s">
        <v>211</v>
      </c>
      <c r="E24" s="76" t="s">
        <v>210</v>
      </c>
    </row>
    <row r="25" spans="1:5" s="47" customFormat="1" ht="15">
      <c r="A25" s="73" t="s">
        <v>175</v>
      </c>
      <c r="B25" s="74" t="s">
        <v>15</v>
      </c>
      <c r="C25" s="74" t="s">
        <v>212</v>
      </c>
      <c r="D25" s="76" t="s">
        <v>238</v>
      </c>
      <c r="E25" s="76" t="s">
        <v>191</v>
      </c>
    </row>
    <row r="26" spans="1:5" s="47" customFormat="1" ht="12.75" customHeight="1">
      <c r="A26" s="73" t="s">
        <v>167</v>
      </c>
      <c r="B26" s="74" t="s">
        <v>214</v>
      </c>
      <c r="C26" s="74" t="s">
        <v>215</v>
      </c>
      <c r="D26" s="78" t="s">
        <v>239</v>
      </c>
      <c r="E26" s="76" t="s">
        <v>216</v>
      </c>
    </row>
    <row r="27" spans="1:5" s="47" customFormat="1" ht="24">
      <c r="A27" s="73" t="s">
        <v>165</v>
      </c>
      <c r="B27" s="74" t="s">
        <v>214</v>
      </c>
      <c r="C27" s="74" t="s">
        <v>217</v>
      </c>
      <c r="D27" s="78" t="s">
        <v>240</v>
      </c>
      <c r="E27" s="76" t="s">
        <v>191</v>
      </c>
    </row>
    <row r="28" spans="1:5" s="47" customFormat="1" ht="15">
      <c r="A28" s="73" t="s">
        <v>166</v>
      </c>
      <c r="B28" s="74" t="s">
        <v>214</v>
      </c>
      <c r="C28" s="75" t="s">
        <v>218</v>
      </c>
      <c r="D28" s="78" t="s">
        <v>241</v>
      </c>
      <c r="E28" s="76" t="s">
        <v>216</v>
      </c>
    </row>
    <row r="29" spans="1:5" s="47" customFormat="1" ht="15.75">
      <c r="A29" s="71" t="s">
        <v>219</v>
      </c>
      <c r="B29" s="72"/>
      <c r="C29" s="72"/>
      <c r="D29" s="72"/>
      <c r="E29" s="72"/>
    </row>
    <row r="30" spans="1:5" s="47" customFormat="1" ht="15">
      <c r="A30" s="73" t="s">
        <v>97</v>
      </c>
      <c r="B30" s="74" t="s">
        <v>220</v>
      </c>
      <c r="C30" s="75"/>
      <c r="D30" s="76" t="s">
        <v>213</v>
      </c>
      <c r="E30" s="76" t="s">
        <v>221</v>
      </c>
    </row>
    <row r="31" spans="1:5" s="47" customFormat="1" ht="15">
      <c r="A31" s="73" t="s">
        <v>99</v>
      </c>
      <c r="B31" s="74" t="s">
        <v>220</v>
      </c>
      <c r="C31" s="75"/>
      <c r="D31" s="76" t="s">
        <v>192</v>
      </c>
      <c r="E31" s="76" t="s">
        <v>221</v>
      </c>
    </row>
    <row r="32" spans="1:5" s="47" customFormat="1" ht="15">
      <c r="A32" s="73" t="s">
        <v>100</v>
      </c>
      <c r="B32" s="74" t="s">
        <v>220</v>
      </c>
      <c r="C32" s="75"/>
      <c r="D32" s="76" t="s">
        <v>193</v>
      </c>
      <c r="E32" s="76" t="s">
        <v>221</v>
      </c>
    </row>
    <row r="33" spans="1:5" s="47" customFormat="1" ht="15">
      <c r="A33" s="73" t="s">
        <v>94</v>
      </c>
      <c r="B33" s="74" t="s">
        <v>220</v>
      </c>
      <c r="C33" s="75"/>
      <c r="D33" s="76" t="s">
        <v>222</v>
      </c>
      <c r="E33" s="76" t="s">
        <v>221</v>
      </c>
    </row>
    <row r="34" spans="1:5" s="47" customFormat="1" ht="15">
      <c r="A34" s="73" t="s">
        <v>95</v>
      </c>
      <c r="B34" s="74" t="s">
        <v>220</v>
      </c>
      <c r="C34" s="75"/>
      <c r="D34" s="76" t="s">
        <v>197</v>
      </c>
      <c r="E34" s="76" t="s">
        <v>221</v>
      </c>
    </row>
    <row r="35" spans="1:5" s="47" customFormat="1" ht="15">
      <c r="A35" s="73" t="s">
        <v>96</v>
      </c>
      <c r="B35" s="74" t="s">
        <v>220</v>
      </c>
      <c r="C35" s="75"/>
      <c r="D35" s="76" t="s">
        <v>198</v>
      </c>
      <c r="E35" s="76" t="s">
        <v>221</v>
      </c>
    </row>
    <row r="36" spans="1:5" s="47" customFormat="1" ht="15">
      <c r="A36" s="73" t="s">
        <v>48</v>
      </c>
      <c r="B36" s="74" t="s">
        <v>220</v>
      </c>
      <c r="C36" s="75"/>
      <c r="D36" s="76" t="s">
        <v>199</v>
      </c>
      <c r="E36" s="76" t="s">
        <v>221</v>
      </c>
    </row>
    <row r="37" spans="1:5" s="47" customFormat="1" ht="15">
      <c r="A37" s="73" t="s">
        <v>49</v>
      </c>
      <c r="B37" s="74" t="s">
        <v>220</v>
      </c>
      <c r="C37" s="75"/>
      <c r="D37" s="76" t="s">
        <v>200</v>
      </c>
      <c r="E37" s="76" t="s">
        <v>221</v>
      </c>
    </row>
    <row r="38" spans="1:5" s="47" customFormat="1" ht="15">
      <c r="A38" s="73" t="s">
        <v>98</v>
      </c>
      <c r="B38" s="74" t="s">
        <v>220</v>
      </c>
      <c r="C38" s="75"/>
      <c r="D38" s="76" t="s">
        <v>201</v>
      </c>
      <c r="E38" s="76" t="s">
        <v>221</v>
      </c>
    </row>
    <row r="39" spans="1:5" s="47" customFormat="1" ht="12.75" customHeight="1">
      <c r="A39" s="73" t="s">
        <v>101</v>
      </c>
      <c r="B39" s="74" t="s">
        <v>220</v>
      </c>
      <c r="C39" s="75"/>
      <c r="D39" s="76" t="s">
        <v>223</v>
      </c>
      <c r="E39" s="76" t="s">
        <v>221</v>
      </c>
    </row>
    <row r="40" spans="1:5" s="47" customFormat="1" ht="12.75" customHeight="1">
      <c r="A40" s="73" t="s">
        <v>102</v>
      </c>
      <c r="B40" s="74" t="s">
        <v>220</v>
      </c>
      <c r="C40" s="75"/>
      <c r="D40" s="76" t="s">
        <v>224</v>
      </c>
      <c r="E40" s="76" t="s">
        <v>221</v>
      </c>
    </row>
    <row r="41" spans="1:5" s="47" customFormat="1" ht="12.75" customHeight="1">
      <c r="A41" s="73" t="s">
        <v>103</v>
      </c>
      <c r="B41" s="74" t="s">
        <v>220</v>
      </c>
      <c r="C41" s="75"/>
      <c r="D41" s="76" t="s">
        <v>225</v>
      </c>
      <c r="E41" s="76" t="s">
        <v>221</v>
      </c>
    </row>
    <row r="42" spans="1:5" s="47" customFormat="1" ht="15">
      <c r="A42" s="73" t="s">
        <v>104</v>
      </c>
      <c r="B42" s="74" t="s">
        <v>220</v>
      </c>
      <c r="C42" s="75"/>
      <c r="D42" s="76" t="s">
        <v>226</v>
      </c>
      <c r="E42" s="76" t="s">
        <v>221</v>
      </c>
    </row>
    <row r="43" spans="1:5" s="47" customFormat="1" ht="15">
      <c r="A43" s="73" t="s">
        <v>105</v>
      </c>
      <c r="B43" s="74" t="s">
        <v>220</v>
      </c>
      <c r="C43" s="75"/>
      <c r="D43" s="76" t="s">
        <v>227</v>
      </c>
      <c r="E43" s="76" t="s">
        <v>221</v>
      </c>
    </row>
    <row r="44" spans="1:5" s="47" customFormat="1" ht="15">
      <c r="A44" s="73" t="s">
        <v>106</v>
      </c>
      <c r="B44" s="74" t="s">
        <v>220</v>
      </c>
      <c r="C44" s="75"/>
      <c r="D44" s="76" t="s">
        <v>228</v>
      </c>
      <c r="E44" s="76" t="s">
        <v>221</v>
      </c>
    </row>
    <row r="45" spans="1:5" s="47" customFormat="1" ht="15">
      <c r="A45" s="73" t="s">
        <v>107</v>
      </c>
      <c r="B45" s="74" t="s">
        <v>220</v>
      </c>
      <c r="C45" s="75"/>
      <c r="D45" s="76" t="s">
        <v>229</v>
      </c>
      <c r="E45" s="76" t="s">
        <v>221</v>
      </c>
    </row>
    <row r="46" spans="1:5" s="47" customFormat="1" ht="15">
      <c r="A46" s="73" t="s">
        <v>108</v>
      </c>
      <c r="B46" s="74" t="s">
        <v>220</v>
      </c>
      <c r="C46" s="75"/>
      <c r="D46" s="76" t="s">
        <v>230</v>
      </c>
      <c r="E46" s="76" t="s">
        <v>221</v>
      </c>
    </row>
    <row r="47" spans="1:5" s="47" customFormat="1" ht="15">
      <c r="A47" s="73" t="s">
        <v>179</v>
      </c>
      <c r="B47" s="74" t="s">
        <v>220</v>
      </c>
      <c r="C47" s="75"/>
      <c r="D47" s="76" t="s">
        <v>231</v>
      </c>
      <c r="E47" s="76" t="s">
        <v>221</v>
      </c>
    </row>
    <row r="48" spans="1:5" s="47" customFormat="1" ht="15.75">
      <c r="A48" s="79">
        <v>15.2</v>
      </c>
      <c r="B48" s="72"/>
      <c r="C48" s="72"/>
      <c r="D48" s="72"/>
      <c r="E48" s="72"/>
    </row>
    <row r="49" spans="1:5" s="47" customFormat="1" ht="15">
      <c r="A49" s="73" t="s">
        <v>176</v>
      </c>
      <c r="B49" s="74" t="s">
        <v>15</v>
      </c>
      <c r="C49" s="75" t="s">
        <v>189</v>
      </c>
      <c r="D49" s="76" t="s">
        <v>232</v>
      </c>
      <c r="E49" s="76" t="s">
        <v>191</v>
      </c>
    </row>
    <row r="50" spans="1:5" s="47" customFormat="1" ht="15">
      <c r="A50" s="73" t="s">
        <v>42</v>
      </c>
      <c r="B50" s="74" t="s">
        <v>15</v>
      </c>
      <c r="C50" s="75" t="s">
        <v>189</v>
      </c>
      <c r="D50" s="76" t="s">
        <v>233</v>
      </c>
      <c r="E50" s="76" t="s">
        <v>191</v>
      </c>
    </row>
    <row r="51" spans="1:5" s="47" customFormat="1" ht="15">
      <c r="A51" s="73" t="s">
        <v>43</v>
      </c>
      <c r="B51" s="74" t="s">
        <v>15</v>
      </c>
      <c r="C51" s="75" t="s">
        <v>189</v>
      </c>
      <c r="D51" s="76" t="s">
        <v>234</v>
      </c>
      <c r="E51" s="76" t="s">
        <v>191</v>
      </c>
    </row>
    <row r="52" spans="1:5" s="47" customFormat="1" ht="15">
      <c r="A52" s="73" t="s">
        <v>177</v>
      </c>
      <c r="B52" s="74" t="s">
        <v>15</v>
      </c>
      <c r="C52" s="75" t="s">
        <v>196</v>
      </c>
      <c r="D52" s="76" t="s">
        <v>232</v>
      </c>
      <c r="E52" s="76" t="s">
        <v>191</v>
      </c>
    </row>
    <row r="53" spans="1:5" s="47" customFormat="1" ht="15">
      <c r="A53" s="73" t="s">
        <v>40</v>
      </c>
      <c r="B53" s="74" t="s">
        <v>15</v>
      </c>
      <c r="C53" s="75" t="s">
        <v>196</v>
      </c>
      <c r="D53" s="76" t="s">
        <v>233</v>
      </c>
      <c r="E53" s="76" t="s">
        <v>191</v>
      </c>
    </row>
    <row r="54" spans="1:5" ht="15">
      <c r="A54" s="73" t="s">
        <v>41</v>
      </c>
      <c r="B54" s="74" t="s">
        <v>15</v>
      </c>
      <c r="C54" s="75" t="s">
        <v>196</v>
      </c>
      <c r="D54" s="76" t="s">
        <v>234</v>
      </c>
      <c r="E54" s="76" t="s">
        <v>191</v>
      </c>
    </row>
    <row r="55" spans="1:5" ht="127.5">
      <c r="A55" s="77" t="s">
        <v>131</v>
      </c>
      <c r="B55" s="74" t="s">
        <v>15</v>
      </c>
      <c r="C55" s="74" t="s">
        <v>208</v>
      </c>
      <c r="D55" s="76" t="s">
        <v>242</v>
      </c>
      <c r="E55" s="76" t="s">
        <v>210</v>
      </c>
    </row>
    <row r="56" spans="1:5" ht="15">
      <c r="A56" s="73" t="s">
        <v>132</v>
      </c>
      <c r="B56" s="74" t="s">
        <v>15</v>
      </c>
      <c r="C56" s="75" t="s">
        <v>212</v>
      </c>
      <c r="D56" s="76" t="s">
        <v>232</v>
      </c>
      <c r="E56" s="76" t="s">
        <v>191</v>
      </c>
    </row>
    <row r="57" spans="1:5" s="47" customFormat="1" ht="15.75">
      <c r="A57" s="79">
        <v>15.3</v>
      </c>
      <c r="B57" s="72"/>
      <c r="C57" s="72"/>
      <c r="D57" s="72"/>
      <c r="E57" s="72"/>
    </row>
    <row r="58" spans="1:5" ht="15">
      <c r="A58" s="73" t="s">
        <v>134</v>
      </c>
      <c r="B58" s="74" t="s">
        <v>235</v>
      </c>
      <c r="C58" s="75"/>
      <c r="D58" s="76" t="s">
        <v>213</v>
      </c>
      <c r="E58" s="76" t="s">
        <v>191</v>
      </c>
    </row>
    <row r="59" spans="1:5" ht="15">
      <c r="A59" s="73" t="s">
        <v>135</v>
      </c>
      <c r="B59" s="74" t="s">
        <v>235</v>
      </c>
      <c r="C59" s="75"/>
      <c r="D59" s="76" t="s">
        <v>192</v>
      </c>
      <c r="E59" s="76" t="s">
        <v>191</v>
      </c>
    </row>
    <row r="60" spans="1:5" ht="15">
      <c r="A60" s="73" t="s">
        <v>136</v>
      </c>
      <c r="B60" s="74" t="s">
        <v>235</v>
      </c>
      <c r="C60" s="75"/>
      <c r="D60" s="76" t="s">
        <v>193</v>
      </c>
      <c r="E60" s="76" t="s">
        <v>191</v>
      </c>
    </row>
    <row r="61" spans="1:5" ht="15">
      <c r="A61" s="73" t="s">
        <v>137</v>
      </c>
      <c r="B61" s="74" t="s">
        <v>235</v>
      </c>
      <c r="C61" s="75"/>
      <c r="D61" s="76" t="s">
        <v>222</v>
      </c>
      <c r="E61" s="76" t="s">
        <v>191</v>
      </c>
    </row>
    <row r="62" spans="1:5" ht="15">
      <c r="A62" s="73" t="s">
        <v>138</v>
      </c>
      <c r="B62" s="74" t="s">
        <v>235</v>
      </c>
      <c r="C62" s="75"/>
      <c r="D62" s="76" t="s">
        <v>197</v>
      </c>
      <c r="E62" s="76" t="s">
        <v>191</v>
      </c>
    </row>
    <row r="63" spans="1:5" ht="15">
      <c r="A63" s="73" t="s">
        <v>139</v>
      </c>
      <c r="B63" s="74" t="s">
        <v>235</v>
      </c>
      <c r="C63" s="75"/>
      <c r="D63" s="76" t="s">
        <v>198</v>
      </c>
      <c r="E63" s="76" t="s">
        <v>191</v>
      </c>
    </row>
    <row r="64" spans="1:5" ht="15">
      <c r="A64" s="73" t="s">
        <v>45</v>
      </c>
      <c r="B64" s="74" t="s">
        <v>235</v>
      </c>
      <c r="C64" s="75"/>
      <c r="D64" s="76" t="s">
        <v>199</v>
      </c>
      <c r="E64" s="76" t="s">
        <v>191</v>
      </c>
    </row>
    <row r="65" spans="1:5" ht="15">
      <c r="A65" s="73" t="s">
        <v>46</v>
      </c>
      <c r="B65" s="74" t="s">
        <v>235</v>
      </c>
      <c r="C65" s="75"/>
      <c r="D65" s="76" t="s">
        <v>200</v>
      </c>
      <c r="E65" s="76" t="s">
        <v>191</v>
      </c>
    </row>
    <row r="66" spans="1:5" ht="15">
      <c r="A66" s="73" t="s">
        <v>140</v>
      </c>
      <c r="B66" s="74" t="s">
        <v>235</v>
      </c>
      <c r="C66" s="75"/>
      <c r="D66" s="76" t="s">
        <v>201</v>
      </c>
      <c r="E66" s="76" t="s">
        <v>191</v>
      </c>
    </row>
    <row r="67" spans="1:5" s="47" customFormat="1" ht="15.75">
      <c r="A67" s="79">
        <v>18.1</v>
      </c>
      <c r="B67" s="72"/>
      <c r="C67" s="72"/>
      <c r="D67" s="72"/>
      <c r="E67" s="72"/>
    </row>
    <row r="68" spans="1:5" ht="15">
      <c r="A68" s="73" t="s">
        <v>80</v>
      </c>
      <c r="B68" s="74" t="s">
        <v>220</v>
      </c>
      <c r="C68" s="75"/>
      <c r="D68" s="76" t="s">
        <v>243</v>
      </c>
      <c r="E68" s="76" t="s">
        <v>221</v>
      </c>
    </row>
    <row r="69" spans="1:5" ht="15">
      <c r="A69" s="73" t="s">
        <v>78</v>
      </c>
      <c r="B69" s="74" t="s">
        <v>220</v>
      </c>
      <c r="C69" s="75"/>
      <c r="D69" s="76" t="s">
        <v>244</v>
      </c>
      <c r="E69" s="76" t="s">
        <v>221</v>
      </c>
    </row>
    <row r="70" spans="1:5" ht="15">
      <c r="A70" s="73" t="s">
        <v>153</v>
      </c>
      <c r="B70" s="74" t="s">
        <v>220</v>
      </c>
      <c r="C70" s="75"/>
      <c r="D70" s="76" t="s">
        <v>245</v>
      </c>
      <c r="E70" s="76" t="s">
        <v>221</v>
      </c>
    </row>
    <row r="71" spans="1:5" ht="15">
      <c r="A71" s="73" t="s">
        <v>79</v>
      </c>
      <c r="B71" s="74" t="s">
        <v>220</v>
      </c>
      <c r="C71" s="75"/>
      <c r="D71" s="76" t="s">
        <v>246</v>
      </c>
      <c r="E71" s="76" t="s">
        <v>221</v>
      </c>
    </row>
    <row r="72" spans="1:5" ht="24">
      <c r="A72" s="73" t="s">
        <v>81</v>
      </c>
      <c r="B72" s="74" t="s">
        <v>220</v>
      </c>
      <c r="C72" s="75"/>
      <c r="D72" s="76" t="s">
        <v>247</v>
      </c>
      <c r="E72" s="76" t="s">
        <v>221</v>
      </c>
    </row>
    <row r="73" spans="1:5" ht="15">
      <c r="A73" s="73" t="s">
        <v>87</v>
      </c>
      <c r="B73" s="74" t="s">
        <v>220</v>
      </c>
      <c r="C73" s="75"/>
      <c r="D73" s="76" t="s">
        <v>238</v>
      </c>
      <c r="E73" s="76" t="s">
        <v>221</v>
      </c>
    </row>
    <row r="75" ht="15">
      <c r="A75" s="80" t="s">
        <v>236</v>
      </c>
    </row>
    <row r="76" ht="15">
      <c r="A76" s="81" t="s">
        <v>237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0" customWidth="1"/>
    <col min="2" max="2" width="15.7109375" style="40" customWidth="1"/>
    <col min="3" max="3" width="20.7109375" style="40" customWidth="1"/>
    <col min="4" max="16384" width="8.8515625" style="14" customWidth="1"/>
  </cols>
  <sheetData>
    <row r="1" ht="15" customHeight="1">
      <c r="A1" s="50" t="s">
        <v>92</v>
      </c>
    </row>
    <row r="3" spans="1:3" ht="15" customHeight="1">
      <c r="A3" s="164" t="s">
        <v>9</v>
      </c>
      <c r="B3" s="165"/>
      <c r="C3" s="166"/>
    </row>
    <row r="4" spans="1:3" ht="15" customHeight="1">
      <c r="A4" s="49" t="s">
        <v>149</v>
      </c>
      <c r="B4" s="7" t="s">
        <v>33</v>
      </c>
      <c r="C4" s="6"/>
    </row>
    <row r="5" spans="1:3" ht="15" customHeight="1">
      <c r="A5" s="49" t="s">
        <v>150</v>
      </c>
      <c r="B5" s="7" t="s">
        <v>248</v>
      </c>
      <c r="C5" s="6"/>
    </row>
    <row r="6" spans="1:3" ht="60" customHeight="1">
      <c r="A6" s="51" t="s">
        <v>13</v>
      </c>
      <c r="B6" s="171"/>
      <c r="C6" s="172"/>
    </row>
    <row r="7" spans="1:3" ht="15" customHeight="1">
      <c r="A7" s="52" t="s">
        <v>151</v>
      </c>
      <c r="B7" s="7" t="s">
        <v>248</v>
      </c>
      <c r="C7" s="6"/>
    </row>
    <row r="8" spans="1:3" ht="60" customHeight="1">
      <c r="A8" s="51" t="s">
        <v>32</v>
      </c>
      <c r="B8" s="171"/>
      <c r="C8" s="172"/>
    </row>
    <row r="9" spans="1:3" ht="15" customHeight="1">
      <c r="A9" s="143" t="s">
        <v>152</v>
      </c>
      <c r="B9" s="167"/>
      <c r="C9" s="144"/>
    </row>
    <row r="10" spans="1:7" ht="15" customHeight="1">
      <c r="A10" s="49" t="s">
        <v>80</v>
      </c>
      <c r="B10" s="107">
        <v>269</v>
      </c>
      <c r="C10" s="6" t="s">
        <v>82</v>
      </c>
      <c r="G10" s="17"/>
    </row>
    <row r="11" spans="1:7" ht="15" customHeight="1">
      <c r="A11" s="49" t="s">
        <v>78</v>
      </c>
      <c r="B11" s="107">
        <v>3434</v>
      </c>
      <c r="C11" s="6" t="s">
        <v>83</v>
      </c>
      <c r="G11" s="17"/>
    </row>
    <row r="12" spans="1:7" ht="15" customHeight="1">
      <c r="A12" s="49" t="s">
        <v>153</v>
      </c>
      <c r="B12" s="107">
        <v>677</v>
      </c>
      <c r="C12" s="6" t="s">
        <v>84</v>
      </c>
      <c r="G12" s="17"/>
    </row>
    <row r="13" spans="1:7" ht="15" customHeight="1">
      <c r="A13" s="49" t="s">
        <v>79</v>
      </c>
      <c r="B13" s="107">
        <v>0</v>
      </c>
      <c r="C13" s="6" t="s">
        <v>85</v>
      </c>
      <c r="G13" s="16"/>
    </row>
    <row r="14" spans="1:7" ht="30" customHeight="1">
      <c r="A14" s="48" t="s">
        <v>81</v>
      </c>
      <c r="B14" s="107">
        <v>0</v>
      </c>
      <c r="C14" s="6" t="s">
        <v>86</v>
      </c>
      <c r="G14" s="16"/>
    </row>
    <row r="15" spans="1:7" ht="15" customHeight="1">
      <c r="A15" s="48" t="s">
        <v>87</v>
      </c>
      <c r="B15" s="107">
        <v>4380</v>
      </c>
      <c r="C15" s="6"/>
      <c r="G15" s="16"/>
    </row>
    <row r="16" spans="1:3" ht="15" customHeight="1">
      <c r="A16" s="143" t="s">
        <v>75</v>
      </c>
      <c r="B16" s="167"/>
      <c r="C16" s="144"/>
    </row>
    <row r="17" spans="1:3" ht="15" customHeight="1">
      <c r="A17" s="53" t="s">
        <v>76</v>
      </c>
      <c r="B17" s="171" t="s">
        <v>249</v>
      </c>
      <c r="C17" s="172"/>
    </row>
    <row r="18" spans="1:3" ht="15" customHeight="1">
      <c r="A18" s="143" t="s">
        <v>88</v>
      </c>
      <c r="B18" s="167"/>
      <c r="C18" s="144"/>
    </row>
    <row r="19" spans="1:3" ht="15" customHeight="1">
      <c r="A19" s="49" t="s">
        <v>10</v>
      </c>
      <c r="B19" s="7" t="s">
        <v>248</v>
      </c>
      <c r="C19" s="6"/>
    </row>
    <row r="20" spans="1:3" ht="15" customHeight="1">
      <c r="A20" s="49" t="s">
        <v>11</v>
      </c>
      <c r="B20" s="7" t="s">
        <v>250</v>
      </c>
      <c r="C20" s="6"/>
    </row>
    <row r="21" spans="1:3" ht="15" customHeight="1">
      <c r="A21" s="49" t="s">
        <v>12</v>
      </c>
      <c r="B21" s="7" t="s">
        <v>248</v>
      </c>
      <c r="C21" s="6"/>
    </row>
    <row r="22" spans="1:3" ht="15" customHeight="1">
      <c r="A22" s="168" t="s">
        <v>89</v>
      </c>
      <c r="B22" s="169"/>
      <c r="C22" s="170"/>
    </row>
    <row r="23" spans="1:3" ht="15" customHeight="1">
      <c r="A23" s="6" t="s">
        <v>10</v>
      </c>
      <c r="B23" s="7" t="s">
        <v>248</v>
      </c>
      <c r="C23" s="6"/>
    </row>
    <row r="24" spans="1:3" ht="15" customHeight="1">
      <c r="A24" s="6" t="s">
        <v>33</v>
      </c>
      <c r="B24" s="7" t="s">
        <v>33</v>
      </c>
      <c r="C24" s="6"/>
    </row>
    <row r="25" spans="1:3" ht="30" customHeight="1">
      <c r="A25" s="54" t="s">
        <v>34</v>
      </c>
      <c r="B25" s="112">
        <v>6.46</v>
      </c>
      <c r="C25" s="55" t="s">
        <v>90</v>
      </c>
    </row>
    <row r="26" spans="1:3" ht="15" customHeight="1">
      <c r="A26" s="168" t="s">
        <v>35</v>
      </c>
      <c r="B26" s="169"/>
      <c r="C26" s="170"/>
    </row>
    <row r="27" spans="1:3" ht="394.5" customHeight="1">
      <c r="A27" s="6" t="s">
        <v>91</v>
      </c>
      <c r="B27" s="162" t="s">
        <v>278</v>
      </c>
      <c r="C27" s="163"/>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11" customWidth="1"/>
    <col min="3" max="3" width="50.7109375" style="11" customWidth="1"/>
    <col min="4" max="16384" width="8.8515625" style="11" customWidth="1"/>
  </cols>
  <sheetData>
    <row r="1" ht="15" customHeight="1">
      <c r="A1" s="30" t="s">
        <v>123</v>
      </c>
    </row>
    <row r="2" ht="15" customHeight="1">
      <c r="A2" s="33" t="s">
        <v>31</v>
      </c>
    </row>
    <row r="3" ht="15" customHeight="1">
      <c r="A3" s="33" t="s">
        <v>124</v>
      </c>
    </row>
    <row r="5" spans="1:3" ht="30" customHeight="1">
      <c r="A5" s="10" t="s">
        <v>44</v>
      </c>
      <c r="B5" s="10" t="s">
        <v>30</v>
      </c>
      <c r="C5" s="13" t="s">
        <v>17</v>
      </c>
    </row>
    <row r="6" spans="1:3" ht="15" customHeight="1">
      <c r="A6" s="12" t="s">
        <v>251</v>
      </c>
      <c r="B6" s="12"/>
      <c r="C6" s="12"/>
    </row>
    <row r="7" spans="1:3" ht="15" customHeight="1">
      <c r="A7" s="12"/>
      <c r="B7" s="12"/>
      <c r="C7" s="12"/>
    </row>
    <row r="8" spans="1:3" ht="15" customHeight="1">
      <c r="A8" s="12"/>
      <c r="B8" s="12"/>
      <c r="C8" s="12"/>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D1" sqref="D1"/>
    </sheetView>
  </sheetViews>
  <sheetFormatPr defaultColWidth="15.7109375" defaultRowHeight="15" customHeight="1"/>
  <cols>
    <col min="1" max="1" width="45.7109375" style="20" customWidth="1"/>
    <col min="2" max="6" width="18.7109375" style="20" customWidth="1"/>
    <col min="7" max="16384" width="15.7109375" style="20" customWidth="1"/>
  </cols>
  <sheetData>
    <row r="1" spans="1:6" ht="15" customHeight="1">
      <c r="A1" s="19" t="s">
        <v>146</v>
      </c>
      <c r="F1" s="19"/>
    </row>
    <row r="3" spans="1:16" s="35" customFormat="1" ht="60" customHeight="1">
      <c r="A3" s="34" t="s">
        <v>52</v>
      </c>
      <c r="B3" s="36" t="s">
        <v>53</v>
      </c>
      <c r="C3" s="36" t="s">
        <v>18</v>
      </c>
      <c r="D3" s="36" t="s">
        <v>56</v>
      </c>
      <c r="E3" s="36" t="s">
        <v>57</v>
      </c>
      <c r="F3" s="36" t="s">
        <v>51</v>
      </c>
      <c r="G3" s="32"/>
      <c r="H3" s="36" t="s">
        <v>282</v>
      </c>
      <c r="I3" s="36" t="s">
        <v>283</v>
      </c>
      <c r="J3" s="32"/>
      <c r="K3" s="32"/>
      <c r="L3" s="32"/>
      <c r="M3" s="32"/>
      <c r="N3" s="32"/>
      <c r="O3" s="32"/>
      <c r="P3" s="32"/>
    </row>
    <row r="4" spans="1:16" s="59" customFormat="1" ht="30" customHeight="1">
      <c r="A4" s="138" t="s">
        <v>143</v>
      </c>
      <c r="B4" s="139"/>
      <c r="C4" s="139"/>
      <c r="D4" s="139"/>
      <c r="E4" s="139"/>
      <c r="F4" s="140"/>
      <c r="G4" s="58"/>
      <c r="H4" s="114"/>
      <c r="I4" s="114"/>
      <c r="J4" s="58"/>
      <c r="K4" s="58"/>
      <c r="L4" s="58"/>
      <c r="M4" s="58"/>
      <c r="N4" s="58"/>
      <c r="O4" s="58"/>
      <c r="P4" s="58"/>
    </row>
    <row r="5" spans="1:9" s="17" customFormat="1" ht="45" customHeight="1">
      <c r="A5" s="18" t="s">
        <v>168</v>
      </c>
      <c r="B5" s="112">
        <v>60.721807941</v>
      </c>
      <c r="C5" s="94">
        <v>2.4297689813958123</v>
      </c>
      <c r="D5" s="94">
        <v>1.4753996542830965</v>
      </c>
      <c r="E5" s="120">
        <v>2.894352316386184</v>
      </c>
      <c r="F5" s="108">
        <v>803</v>
      </c>
      <c r="G5" s="67"/>
      <c r="H5" s="115">
        <v>1.21</v>
      </c>
      <c r="I5" s="116"/>
    </row>
    <row r="6" spans="1:16" ht="45" customHeight="1">
      <c r="A6" s="18" t="s">
        <v>112</v>
      </c>
      <c r="B6" s="68">
        <v>65.983266957</v>
      </c>
      <c r="C6" s="95">
        <v>3.110878409250754</v>
      </c>
      <c r="D6" s="95">
        <v>2.052659205480391</v>
      </c>
      <c r="E6" s="120">
        <v>4.026786172062923</v>
      </c>
      <c r="F6" s="121">
        <v>431</v>
      </c>
      <c r="G6" s="17"/>
      <c r="H6" s="117"/>
      <c r="I6" s="117"/>
      <c r="J6" s="17"/>
      <c r="K6" s="17"/>
      <c r="L6" s="17"/>
      <c r="M6" s="17"/>
      <c r="N6" s="17"/>
      <c r="O6" s="17"/>
      <c r="P6" s="17"/>
    </row>
    <row r="7" spans="1:16" ht="45" customHeight="1">
      <c r="A7" s="18" t="s">
        <v>113</v>
      </c>
      <c r="B7" s="68">
        <v>55.669496983</v>
      </c>
      <c r="C7" s="95">
        <v>3.7879473698618993</v>
      </c>
      <c r="D7" s="95">
        <v>2.108731246787888</v>
      </c>
      <c r="E7" s="120">
        <v>4.13678500673238</v>
      </c>
      <c r="F7" s="121">
        <v>372</v>
      </c>
      <c r="G7" s="17"/>
      <c r="H7" s="117"/>
      <c r="I7" s="117"/>
      <c r="J7" s="17"/>
      <c r="K7" s="17"/>
      <c r="L7" s="17"/>
      <c r="M7" s="17"/>
      <c r="N7" s="17"/>
      <c r="O7" s="17"/>
      <c r="P7" s="17"/>
    </row>
    <row r="8" spans="1:16" s="21" customFormat="1" ht="45" customHeight="1">
      <c r="A8" s="18" t="s">
        <v>169</v>
      </c>
      <c r="B8" s="68">
        <v>2.7229203894</v>
      </c>
      <c r="C8" s="95">
        <v>11.274330877115641</v>
      </c>
      <c r="D8" s="95">
        <v>0.3069910542234275</v>
      </c>
      <c r="E8" s="120">
        <v>0.6019320149688142</v>
      </c>
      <c r="F8" s="121">
        <v>87</v>
      </c>
      <c r="G8" s="16"/>
      <c r="H8" s="118"/>
      <c r="I8" s="118"/>
      <c r="J8" s="16"/>
      <c r="K8" s="16"/>
      <c r="L8" s="16"/>
      <c r="M8" s="16"/>
      <c r="N8" s="16"/>
      <c r="O8" s="16"/>
      <c r="P8" s="16"/>
    </row>
    <row r="9" spans="1:16" s="21" customFormat="1" ht="30" customHeight="1">
      <c r="A9" s="138" t="s">
        <v>142</v>
      </c>
      <c r="B9" s="139"/>
      <c r="C9" s="139"/>
      <c r="D9" s="139"/>
      <c r="E9" s="139"/>
      <c r="F9" s="140"/>
      <c r="G9" s="16"/>
      <c r="H9" s="118"/>
      <c r="I9" s="118"/>
      <c r="J9" s="16"/>
      <c r="K9" s="16"/>
      <c r="L9" s="16"/>
      <c r="M9" s="16"/>
      <c r="N9" s="16"/>
      <c r="O9" s="16"/>
      <c r="P9" s="16"/>
    </row>
    <row r="10" spans="1:9" s="17" customFormat="1" ht="45" customHeight="1">
      <c r="A10" s="18" t="s">
        <v>170</v>
      </c>
      <c r="B10" s="112">
        <v>48.433841164</v>
      </c>
      <c r="C10" s="95">
        <v>2.0076668203394035</v>
      </c>
      <c r="D10" s="95">
        <v>0.9723901588584815</v>
      </c>
      <c r="E10" s="120">
        <v>1.9066118038460533</v>
      </c>
      <c r="F10" s="108">
        <v>1327</v>
      </c>
      <c r="G10" s="67"/>
      <c r="H10" s="115">
        <v>0.96</v>
      </c>
      <c r="I10" s="119"/>
    </row>
    <row r="11" spans="1:16" ht="45" customHeight="1">
      <c r="A11" s="18" t="s">
        <v>111</v>
      </c>
      <c r="B11" s="68">
        <v>47.051130856</v>
      </c>
      <c r="C11" s="95">
        <v>2.8059926103313844</v>
      </c>
      <c r="D11" s="95">
        <v>1.3202512548928333</v>
      </c>
      <c r="E11" s="120">
        <v>2.58867966082284</v>
      </c>
      <c r="F11" s="121">
        <v>706</v>
      </c>
      <c r="G11" s="17"/>
      <c r="H11" s="17"/>
      <c r="I11" s="17"/>
      <c r="J11" s="17"/>
      <c r="K11" s="17"/>
      <c r="L11" s="17"/>
      <c r="M11" s="17"/>
      <c r="N11" s="17"/>
      <c r="O11" s="17"/>
      <c r="P11" s="17"/>
    </row>
    <row r="12" spans="1:16" ht="45" customHeight="1">
      <c r="A12" s="18" t="s">
        <v>147</v>
      </c>
      <c r="B12" s="68">
        <v>49.825475086</v>
      </c>
      <c r="C12" s="95">
        <v>2.886852327890765</v>
      </c>
      <c r="D12" s="95">
        <v>1.4383878874057985</v>
      </c>
      <c r="E12" s="120">
        <v>2.820315795725997</v>
      </c>
      <c r="F12" s="121">
        <v>621</v>
      </c>
      <c r="G12" s="17"/>
      <c r="H12" s="17"/>
      <c r="I12" s="17"/>
      <c r="J12" s="17"/>
      <c r="K12" s="17"/>
      <c r="L12" s="17"/>
      <c r="M12" s="17"/>
      <c r="N12" s="17"/>
      <c r="O12" s="17"/>
      <c r="P12" s="17"/>
    </row>
    <row r="13" spans="1:16" ht="45" customHeight="1">
      <c r="A13" s="18" t="s">
        <v>171</v>
      </c>
      <c r="B13" s="68">
        <v>37.915056597</v>
      </c>
      <c r="C13" s="95">
        <v>3.8466560174991256</v>
      </c>
      <c r="D13" s="95">
        <v>1.4584618061255399</v>
      </c>
      <c r="E13" s="120">
        <v>2.8611246414934124</v>
      </c>
      <c r="F13" s="121">
        <v>510</v>
      </c>
      <c r="G13" s="17"/>
      <c r="H13" s="17"/>
      <c r="I13" s="17"/>
      <c r="J13" s="17"/>
      <c r="K13" s="17"/>
      <c r="L13" s="17"/>
      <c r="M13" s="17"/>
      <c r="N13" s="17"/>
      <c r="O13" s="17"/>
      <c r="P13" s="17"/>
    </row>
    <row r="14" spans="1:16" ht="45" customHeight="1">
      <c r="A14" s="18" t="s">
        <v>172</v>
      </c>
      <c r="B14" s="68">
        <v>53.739343421</v>
      </c>
      <c r="C14" s="95">
        <v>4.103829790295299</v>
      </c>
      <c r="D14" s="95">
        <v>2.2053711844393193</v>
      </c>
      <c r="E14" s="120">
        <v>4.33177697728413</v>
      </c>
      <c r="F14" s="121">
        <v>287</v>
      </c>
      <c r="G14" s="17"/>
      <c r="H14" s="17"/>
      <c r="I14" s="17"/>
      <c r="J14" s="17"/>
      <c r="K14" s="17"/>
      <c r="L14" s="17"/>
      <c r="M14" s="17"/>
      <c r="N14" s="17"/>
      <c r="O14" s="17"/>
      <c r="P14" s="17"/>
    </row>
    <row r="15" spans="1:16" ht="45" customHeight="1">
      <c r="A15" s="18" t="s">
        <v>173</v>
      </c>
      <c r="B15" s="68">
        <v>58.600839222</v>
      </c>
      <c r="C15" s="95">
        <v>2.3644906155653675</v>
      </c>
      <c r="D15" s="95">
        <v>1.3856113440394855</v>
      </c>
      <c r="E15" s="120">
        <v>2.718185327053857</v>
      </c>
      <c r="F15" s="121">
        <v>765</v>
      </c>
      <c r="G15" s="17"/>
      <c r="H15" s="17"/>
      <c r="I15" s="17"/>
      <c r="J15" s="17"/>
      <c r="K15" s="17"/>
      <c r="L15" s="17"/>
      <c r="M15" s="17"/>
      <c r="N15" s="17"/>
      <c r="O15" s="17"/>
      <c r="P15" s="17"/>
    </row>
    <row r="16" spans="1:6" ht="45" customHeight="1">
      <c r="A16" s="18" t="s">
        <v>174</v>
      </c>
      <c r="B16" s="68">
        <v>28.962385895</v>
      </c>
      <c r="C16" s="95">
        <v>5.337991561588596</v>
      </c>
      <c r="D16" s="95">
        <v>1.5460097151090413</v>
      </c>
      <c r="E16" s="120">
        <v>3.033461110958008</v>
      </c>
      <c r="F16" s="121">
        <v>275</v>
      </c>
    </row>
    <row r="17" spans="1:6" ht="45" customHeight="1">
      <c r="A17" s="18" t="s">
        <v>114</v>
      </c>
      <c r="B17" s="68">
        <v>17.576811942</v>
      </c>
      <c r="C17" s="95">
        <v>15.813204049471738</v>
      </c>
      <c r="D17" s="95">
        <v>2.779457137745159</v>
      </c>
      <c r="E17" s="120">
        <v>5.473411214822095</v>
      </c>
      <c r="F17" s="121">
        <v>33</v>
      </c>
    </row>
    <row r="18" spans="1:6" ht="45" customHeight="1">
      <c r="A18" s="18" t="s">
        <v>115</v>
      </c>
      <c r="B18" s="68">
        <v>46.66263108</v>
      </c>
      <c r="C18" s="95">
        <v>2.6545914577761582</v>
      </c>
      <c r="D18" s="95">
        <v>1.2387022186232928</v>
      </c>
      <c r="E18" s="120">
        <v>2.42938498871339</v>
      </c>
      <c r="F18" s="121">
        <v>768</v>
      </c>
    </row>
    <row r="19" spans="1:6" ht="45" customHeight="1">
      <c r="A19" s="18" t="s">
        <v>116</v>
      </c>
      <c r="B19" s="68">
        <v>64.613063763</v>
      </c>
      <c r="C19" s="95">
        <v>2.571821579880847</v>
      </c>
      <c r="D19" s="95">
        <v>1.6617327172808067</v>
      </c>
      <c r="E19" s="120">
        <v>3.261396600794808</v>
      </c>
      <c r="F19" s="121">
        <v>526</v>
      </c>
    </row>
    <row r="20" spans="1:6" ht="45" customHeight="1">
      <c r="A20" s="18" t="s">
        <v>161</v>
      </c>
      <c r="B20" s="68">
        <v>63.800871284</v>
      </c>
      <c r="C20" s="95">
        <v>1.772542646106199</v>
      </c>
      <c r="D20" s="95">
        <v>1.130897652092846</v>
      </c>
      <c r="E20" s="120">
        <v>2.2179052620394546</v>
      </c>
      <c r="F20" s="121">
        <v>1248</v>
      </c>
    </row>
    <row r="21" spans="1:6" ht="45" customHeight="1">
      <c r="A21" s="18" t="s">
        <v>117</v>
      </c>
      <c r="B21" s="68">
        <v>8.3595348757</v>
      </c>
      <c r="C21" s="95">
        <v>20.939122468064692</v>
      </c>
      <c r="D21" s="95">
        <v>1.750413245384767</v>
      </c>
      <c r="E21" s="120">
        <v>3.4537125032265417</v>
      </c>
      <c r="F21" s="121">
        <v>22</v>
      </c>
    </row>
    <row r="22" spans="1:6" ht="45" customHeight="1">
      <c r="A22" s="18" t="s">
        <v>162</v>
      </c>
      <c r="B22" s="68">
        <v>5.0440585453</v>
      </c>
      <c r="C22" s="95">
        <v>14.678696554283944</v>
      </c>
      <c r="D22" s="95">
        <v>0.7404020478887895</v>
      </c>
      <c r="E22" s="120">
        <v>1.4531286571275628</v>
      </c>
      <c r="F22" s="121">
        <v>57</v>
      </c>
    </row>
    <row r="23" spans="1:6" ht="30" customHeight="1">
      <c r="A23" s="138" t="s">
        <v>144</v>
      </c>
      <c r="B23" s="139"/>
      <c r="C23" s="139"/>
      <c r="D23" s="139"/>
      <c r="E23" s="139"/>
      <c r="F23" s="140"/>
    </row>
    <row r="24" spans="1:6" ht="45" customHeight="1">
      <c r="A24" s="18" t="s">
        <v>163</v>
      </c>
      <c r="B24" s="68">
        <v>92.013837306</v>
      </c>
      <c r="C24" s="95">
        <v>0.781708838570444</v>
      </c>
      <c r="D24" s="95">
        <v>0.7200781178809704</v>
      </c>
      <c r="E24" s="120">
        <v>1.4126745556185871</v>
      </c>
      <c r="F24" s="121">
        <v>1243</v>
      </c>
    </row>
    <row r="25" spans="1:6" ht="45" customHeight="1">
      <c r="A25" s="18" t="s">
        <v>164</v>
      </c>
      <c r="B25" s="68">
        <v>61.575316393</v>
      </c>
      <c r="C25" s="95">
        <v>3.841737731389145</v>
      </c>
      <c r="D25" s="95">
        <v>2.365562163079072</v>
      </c>
      <c r="E25" s="120">
        <v>4.647621980424798</v>
      </c>
      <c r="F25" s="121">
        <v>336</v>
      </c>
    </row>
    <row r="26" spans="1:6" ht="30" customHeight="1">
      <c r="A26" s="138" t="s">
        <v>118</v>
      </c>
      <c r="B26" s="139"/>
      <c r="C26" s="139"/>
      <c r="D26" s="139"/>
      <c r="E26" s="139"/>
      <c r="F26" s="140"/>
    </row>
    <row r="27" spans="1:6" ht="45" customHeight="1">
      <c r="A27" s="18" t="s">
        <v>175</v>
      </c>
      <c r="B27" s="68">
        <v>69.590622212</v>
      </c>
      <c r="C27" s="95">
        <v>1.1723595440360162</v>
      </c>
      <c r="D27" s="95">
        <v>0.815852301261086</v>
      </c>
      <c r="E27" s="120">
        <v>1.5994839336154199</v>
      </c>
      <c r="F27" s="121">
        <v>3149</v>
      </c>
    </row>
    <row r="28" spans="1:6" s="60" customFormat="1" ht="30" customHeight="1">
      <c r="A28" s="138" t="s">
        <v>145</v>
      </c>
      <c r="B28" s="139"/>
      <c r="C28" s="139"/>
      <c r="D28" s="139"/>
      <c r="E28" s="139"/>
      <c r="F28" s="140"/>
    </row>
    <row r="29" spans="1:6" ht="45" customHeight="1">
      <c r="A29" s="37" t="s">
        <v>167</v>
      </c>
      <c r="B29" s="68">
        <v>450.16011145</v>
      </c>
      <c r="C29" s="95">
        <v>5.474982047226536</v>
      </c>
      <c r="D29" s="95">
        <v>24.646184457018197</v>
      </c>
      <c r="E29" s="120">
        <v>48.45409958735422</v>
      </c>
      <c r="F29" s="121">
        <v>403</v>
      </c>
    </row>
    <row r="30" spans="1:6" s="60" customFormat="1" ht="30" customHeight="1">
      <c r="A30" s="135" t="s">
        <v>119</v>
      </c>
      <c r="B30" s="136"/>
      <c r="C30" s="136"/>
      <c r="D30" s="136"/>
      <c r="E30" s="136"/>
      <c r="F30" s="137"/>
    </row>
    <row r="31" spans="1:6" ht="45" customHeight="1">
      <c r="A31" s="37" t="s">
        <v>165</v>
      </c>
      <c r="B31" s="68">
        <v>553.30847946</v>
      </c>
      <c r="C31" s="95">
        <v>3.1484567368898215</v>
      </c>
      <c r="D31" s="95">
        <v>17.42067809723748</v>
      </c>
      <c r="E31" s="120">
        <v>34.198007439734965</v>
      </c>
      <c r="F31" s="121">
        <v>773</v>
      </c>
    </row>
    <row r="32" spans="1:6" ht="45" customHeight="1">
      <c r="A32" s="37" t="s">
        <v>166</v>
      </c>
      <c r="B32" s="68">
        <v>34.588047046</v>
      </c>
      <c r="C32" s="95">
        <v>8.168736031452157</v>
      </c>
      <c r="D32" s="95">
        <v>2.8254061293512063</v>
      </c>
      <c r="E32" s="120">
        <v>5.541458063920967</v>
      </c>
      <c r="F32" s="121">
        <v>1790</v>
      </c>
    </row>
    <row r="34" ht="15" customHeight="1">
      <c r="A34" s="66" t="s">
        <v>160</v>
      </c>
    </row>
  </sheetData>
  <mergeCells count="6">
    <mergeCell ref="A30:F30"/>
    <mergeCell ref="A4:F4"/>
    <mergeCell ref="A9:F9"/>
    <mergeCell ref="A23:F23"/>
    <mergeCell ref="A26:F26"/>
    <mergeCell ref="A28:F28"/>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2" customWidth="1"/>
    <col min="2" max="3" width="20.7109375" style="2" customWidth="1"/>
    <col min="4" max="16384" width="8.8515625" style="2" customWidth="1"/>
  </cols>
  <sheetData>
    <row r="1" spans="1:2" ht="15">
      <c r="A1" s="8" t="s">
        <v>110</v>
      </c>
      <c r="B1" s="8"/>
    </row>
    <row r="2" spans="1:2" ht="15">
      <c r="A2" s="38" t="s">
        <v>70</v>
      </c>
      <c r="B2" s="8"/>
    </row>
    <row r="4" spans="1:3" s="57" customFormat="1" ht="25.5">
      <c r="A4" s="28"/>
      <c r="B4" s="28" t="s">
        <v>58</v>
      </c>
      <c r="C4" s="28" t="s">
        <v>63</v>
      </c>
    </row>
    <row r="5" spans="1:3" ht="51">
      <c r="A5" s="18" t="s">
        <v>178</v>
      </c>
      <c r="B5" s="113" t="s">
        <v>221</v>
      </c>
      <c r="C5" s="102">
        <v>121</v>
      </c>
    </row>
    <row r="6" spans="1:3" ht="51">
      <c r="A6" s="18" t="s">
        <v>36</v>
      </c>
      <c r="B6" s="113" t="s">
        <v>221</v>
      </c>
      <c r="C6" s="102">
        <v>166</v>
      </c>
    </row>
    <row r="7" spans="1:3" ht="25.5">
      <c r="A7" s="28" t="s">
        <v>74</v>
      </c>
      <c r="B7" s="113" t="s">
        <v>221</v>
      </c>
      <c r="C7" s="102">
        <v>5607</v>
      </c>
    </row>
    <row r="8" spans="1:3" ht="15">
      <c r="A8" s="44" t="s">
        <v>19</v>
      </c>
      <c r="B8" s="113" t="s">
        <v>221</v>
      </c>
      <c r="C8" s="103">
        <f>(C5+C6)/C7*100</f>
        <v>5.118601747815231</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E1" sqref="E1"/>
    </sheetView>
  </sheetViews>
  <sheetFormatPr defaultColWidth="9.140625" defaultRowHeight="15"/>
  <cols>
    <col min="1" max="1" width="20.7109375" style="0" customWidth="1"/>
    <col min="2" max="3" width="10.7109375" style="0" customWidth="1"/>
    <col min="4" max="4" width="10.7109375" style="109" customWidth="1"/>
    <col min="5" max="5" width="15.57421875" style="0" customWidth="1"/>
    <col min="6" max="7" width="10.7109375" style="0" customWidth="1"/>
    <col min="8" max="8" width="10.7109375" style="109" customWidth="1"/>
    <col min="9" max="10" width="10.7109375" style="0" customWidth="1"/>
    <col min="11" max="11" width="10.7109375" style="109" customWidth="1"/>
  </cols>
  <sheetData>
    <row r="1" spans="1:11" ht="15">
      <c r="A1" s="8" t="s">
        <v>93</v>
      </c>
      <c r="B1" s="2"/>
      <c r="C1" s="2"/>
      <c r="D1" s="104"/>
      <c r="E1" s="2"/>
      <c r="F1" s="2"/>
      <c r="G1" s="2"/>
      <c r="H1" s="104"/>
      <c r="I1" s="2"/>
      <c r="J1" s="9"/>
      <c r="K1" s="104"/>
    </row>
    <row r="2" spans="1:11" ht="15">
      <c r="A2" s="38" t="s">
        <v>70</v>
      </c>
      <c r="B2" s="2"/>
      <c r="C2" s="2"/>
      <c r="D2" s="104"/>
      <c r="E2" s="2"/>
      <c r="F2" s="2"/>
      <c r="G2" s="2"/>
      <c r="H2" s="104"/>
      <c r="I2" s="2"/>
      <c r="J2" s="9"/>
      <c r="K2" s="104"/>
    </row>
    <row r="3" spans="1:11" ht="15">
      <c r="A3" s="38" t="s">
        <v>69</v>
      </c>
      <c r="B3" s="2"/>
      <c r="C3" s="2"/>
      <c r="D3" s="104"/>
      <c r="E3" s="2"/>
      <c r="F3" s="2"/>
      <c r="G3" s="2"/>
      <c r="H3" s="104"/>
      <c r="I3" s="2"/>
      <c r="J3" s="9"/>
      <c r="K3" s="104"/>
    </row>
    <row r="4" spans="4:11" s="2" customFormat="1" ht="15" customHeight="1">
      <c r="D4" s="104"/>
      <c r="F4" s="9"/>
      <c r="H4" s="104"/>
      <c r="K4" s="104"/>
    </row>
    <row r="5" spans="1:11" s="2" customFormat="1" ht="15" customHeight="1">
      <c r="A5" s="148"/>
      <c r="B5" s="148"/>
      <c r="C5" s="101" t="s">
        <v>64</v>
      </c>
      <c r="D5" s="105" t="s">
        <v>65</v>
      </c>
      <c r="F5" s="9"/>
      <c r="H5" s="104"/>
      <c r="K5" s="104"/>
    </row>
    <row r="6" spans="1:11" s="2" customFormat="1" ht="15" customHeight="1">
      <c r="A6" s="149" t="s">
        <v>68</v>
      </c>
      <c r="B6" s="149"/>
      <c r="C6" s="123">
        <v>21.883360085607276</v>
      </c>
      <c r="D6" s="124">
        <v>20.20514806029367</v>
      </c>
      <c r="F6" s="9"/>
      <c r="H6" s="104"/>
      <c r="K6" s="104"/>
    </row>
    <row r="7" spans="1:11" s="2" customFormat="1" ht="15" customHeight="1">
      <c r="A7" s="38"/>
      <c r="D7" s="104"/>
      <c r="F7" s="9"/>
      <c r="H7" s="104"/>
      <c r="K7" s="104"/>
    </row>
    <row r="8" spans="1:11" s="2" customFormat="1" ht="15" customHeight="1">
      <c r="A8" s="150" t="s">
        <v>61</v>
      </c>
      <c r="B8" s="151"/>
      <c r="C8" s="151"/>
      <c r="D8" s="151"/>
      <c r="E8" s="152"/>
      <c r="F8" s="42"/>
      <c r="H8" s="104"/>
      <c r="K8" s="104"/>
    </row>
    <row r="9" spans="1:11" s="2" customFormat="1" ht="36.75" customHeight="1">
      <c r="A9" s="153" t="s">
        <v>62</v>
      </c>
      <c r="B9" s="153"/>
      <c r="C9" s="153"/>
      <c r="D9" s="153"/>
      <c r="E9" s="96" t="s">
        <v>281</v>
      </c>
      <c r="F9" s="27"/>
      <c r="H9" s="104"/>
      <c r="K9" s="104"/>
    </row>
    <row r="10" spans="1:11" s="2" customFormat="1" ht="144" customHeight="1">
      <c r="A10" s="153" t="s">
        <v>66</v>
      </c>
      <c r="B10" s="153"/>
      <c r="C10" s="153"/>
      <c r="D10" s="153"/>
      <c r="E10" s="97" t="s">
        <v>279</v>
      </c>
      <c r="F10" s="41"/>
      <c r="H10" s="110"/>
      <c r="K10" s="104"/>
    </row>
    <row r="11" spans="1:11" s="2" customFormat="1" ht="15" customHeight="1">
      <c r="A11" s="39"/>
      <c r="B11" s="39"/>
      <c r="C11" s="39"/>
      <c r="D11" s="39"/>
      <c r="E11" s="27"/>
      <c r="F11" s="41"/>
      <c r="H11" s="110"/>
      <c r="K11" s="104"/>
    </row>
    <row r="12" spans="1:11" s="2" customFormat="1" ht="45" customHeight="1">
      <c r="A12" s="154" t="s">
        <v>141</v>
      </c>
      <c r="B12" s="154"/>
      <c r="C12" s="100" t="s">
        <v>58</v>
      </c>
      <c r="D12" s="106" t="s">
        <v>63</v>
      </c>
      <c r="F12" s="9"/>
      <c r="H12" s="104"/>
      <c r="K12" s="104"/>
    </row>
    <row r="13" spans="1:11" s="2" customFormat="1" ht="15" customHeight="1">
      <c r="A13" s="148"/>
      <c r="B13" s="148"/>
      <c r="C13" s="122" t="s">
        <v>221</v>
      </c>
      <c r="D13" s="102">
        <v>5607</v>
      </c>
      <c r="F13" s="9"/>
      <c r="H13" s="104"/>
      <c r="K13" s="104"/>
    </row>
    <row r="14" spans="1:11" s="2" customFormat="1" ht="15" customHeight="1">
      <c r="A14" s="39"/>
      <c r="B14" s="39"/>
      <c r="C14" s="39"/>
      <c r="D14" s="39"/>
      <c r="E14" s="27"/>
      <c r="F14" s="41"/>
      <c r="H14" s="110"/>
      <c r="K14" s="104"/>
    </row>
    <row r="15" spans="1:11" ht="15">
      <c r="A15" s="8"/>
      <c r="B15" s="2"/>
      <c r="C15" s="2"/>
      <c r="D15" s="104"/>
      <c r="E15" s="2"/>
      <c r="F15" s="2"/>
      <c r="G15" s="2"/>
      <c r="H15" s="104"/>
      <c r="I15" s="2"/>
      <c r="J15" s="9"/>
      <c r="K15" s="104"/>
    </row>
    <row r="16" spans="1:11" ht="124.15" customHeight="1">
      <c r="A16" s="155"/>
      <c r="B16" s="143" t="s">
        <v>280</v>
      </c>
      <c r="C16" s="144"/>
      <c r="D16" s="143" t="s">
        <v>109</v>
      </c>
      <c r="E16" s="144"/>
      <c r="F16" s="143" t="s">
        <v>47</v>
      </c>
      <c r="G16" s="144"/>
      <c r="H16" s="143" t="s">
        <v>73</v>
      </c>
      <c r="I16" s="144"/>
      <c r="J16" s="56" t="s">
        <v>71</v>
      </c>
      <c r="K16" s="99" t="s">
        <v>55</v>
      </c>
    </row>
    <row r="17" spans="1:11" ht="15">
      <c r="A17" s="156"/>
      <c r="B17" s="22" t="s">
        <v>14</v>
      </c>
      <c r="C17" s="22" t="s">
        <v>15</v>
      </c>
      <c r="D17" s="22" t="s">
        <v>14</v>
      </c>
      <c r="E17" s="22" t="s">
        <v>15</v>
      </c>
      <c r="F17" s="22" t="s">
        <v>14</v>
      </c>
      <c r="G17" s="22" t="s">
        <v>15</v>
      </c>
      <c r="H17" s="22" t="s">
        <v>14</v>
      </c>
      <c r="I17" s="22" t="s">
        <v>15</v>
      </c>
      <c r="J17" s="23" t="s">
        <v>15</v>
      </c>
      <c r="K17" s="111" t="s">
        <v>15</v>
      </c>
    </row>
    <row r="18" spans="1:11" ht="30" customHeight="1">
      <c r="A18" s="18" t="s">
        <v>97</v>
      </c>
      <c r="B18" s="98">
        <v>367386</v>
      </c>
      <c r="C18" s="68">
        <f aca="true" t="shared" si="0" ref="C18:C23">(B18/(B$18+B$21))*100</f>
        <v>9.841920517435785</v>
      </c>
      <c r="D18" s="107">
        <v>1831</v>
      </c>
      <c r="E18" s="68">
        <f aca="true" t="shared" si="1" ref="E18:E23">(D18/(D$18+D$21))*100</f>
        <v>32.655609060103444</v>
      </c>
      <c r="F18" s="98">
        <v>1344</v>
      </c>
      <c r="G18" s="68">
        <f aca="true" t="shared" si="2" ref="G18:G23">(F18/(F$18+F$21))*100</f>
        <v>30.684931506849317</v>
      </c>
      <c r="H18" s="107">
        <v>487</v>
      </c>
      <c r="I18" s="68">
        <f aca="true" t="shared" si="3" ref="I18:I23">(H18/(H$18+H$21))*100</f>
        <v>39.69030154849226</v>
      </c>
      <c r="J18" s="129">
        <f aca="true" t="shared" si="4" ref="J18:J23">H18/(D18)*100</f>
        <v>26.59748771163299</v>
      </c>
      <c r="K18" s="112">
        <v>26.84588063235601</v>
      </c>
    </row>
    <row r="19" spans="1:11" ht="30" customHeight="1">
      <c r="A19" s="45" t="s">
        <v>99</v>
      </c>
      <c r="B19" s="98">
        <v>179968</v>
      </c>
      <c r="C19" s="68">
        <f t="shared" si="0"/>
        <v>4.8211710617222305</v>
      </c>
      <c r="D19" s="107">
        <v>870</v>
      </c>
      <c r="E19" s="68">
        <f t="shared" si="1"/>
        <v>15.516318887105404</v>
      </c>
      <c r="F19" s="98">
        <v>650</v>
      </c>
      <c r="G19" s="68">
        <f t="shared" si="2"/>
        <v>14.840182648401825</v>
      </c>
      <c r="H19" s="107">
        <v>220</v>
      </c>
      <c r="I19" s="68">
        <f t="shared" si="3"/>
        <v>17.929910350448246</v>
      </c>
      <c r="J19" s="129">
        <f t="shared" si="4"/>
        <v>25.287356321839084</v>
      </c>
      <c r="K19" s="112">
        <v>25.362892583795198</v>
      </c>
    </row>
    <row r="20" spans="1:11" ht="30" customHeight="1">
      <c r="A20" s="45" t="s">
        <v>100</v>
      </c>
      <c r="B20" s="98">
        <v>187418</v>
      </c>
      <c r="C20" s="68">
        <f t="shared" si="0"/>
        <v>5.020749455713554</v>
      </c>
      <c r="D20" s="107">
        <v>961</v>
      </c>
      <c r="E20" s="68">
        <f t="shared" si="1"/>
        <v>17.139290172998038</v>
      </c>
      <c r="F20" s="98">
        <v>694</v>
      </c>
      <c r="G20" s="68">
        <f t="shared" si="2"/>
        <v>15.844748858447488</v>
      </c>
      <c r="H20" s="107">
        <v>267</v>
      </c>
      <c r="I20" s="68">
        <f t="shared" si="3"/>
        <v>21.76039119804401</v>
      </c>
      <c r="J20" s="129">
        <f t="shared" si="4"/>
        <v>27.78355879292404</v>
      </c>
      <c r="K20" s="112">
        <v>28.187509948532924</v>
      </c>
    </row>
    <row r="21" spans="1:11" ht="30" customHeight="1">
      <c r="A21" s="18" t="s">
        <v>94</v>
      </c>
      <c r="B21" s="98">
        <v>3365483</v>
      </c>
      <c r="C21" s="68">
        <f t="shared" si="0"/>
        <v>90.15807948256422</v>
      </c>
      <c r="D21" s="107">
        <v>3776</v>
      </c>
      <c r="E21" s="68">
        <f t="shared" si="1"/>
        <v>67.34439093989656</v>
      </c>
      <c r="F21" s="98">
        <v>3036</v>
      </c>
      <c r="G21" s="68">
        <f t="shared" si="2"/>
        <v>69.31506849315069</v>
      </c>
      <c r="H21" s="107">
        <v>740</v>
      </c>
      <c r="I21" s="68">
        <f t="shared" si="3"/>
        <v>60.30969845150774</v>
      </c>
      <c r="J21" s="129">
        <f t="shared" si="4"/>
        <v>19.597457627118644</v>
      </c>
      <c r="K21" s="112">
        <v>19.476661217130893</v>
      </c>
    </row>
    <row r="22" spans="1:11" ht="30" customHeight="1">
      <c r="A22" s="45" t="s">
        <v>95</v>
      </c>
      <c r="B22" s="98">
        <v>1688154</v>
      </c>
      <c r="C22" s="68">
        <f t="shared" si="0"/>
        <v>45.224035453695265</v>
      </c>
      <c r="D22" s="107">
        <v>2026</v>
      </c>
      <c r="E22" s="68">
        <f t="shared" si="1"/>
        <v>36.13340467273052</v>
      </c>
      <c r="F22" s="98">
        <v>1671</v>
      </c>
      <c r="G22" s="68">
        <f t="shared" si="2"/>
        <v>38.15068493150685</v>
      </c>
      <c r="H22" s="107">
        <v>355</v>
      </c>
      <c r="I22" s="68">
        <f t="shared" si="3"/>
        <v>28.93235533822331</v>
      </c>
      <c r="J22" s="129">
        <f t="shared" si="4"/>
        <v>17.522211253701876</v>
      </c>
      <c r="K22" s="112">
        <v>17.49843521921454</v>
      </c>
    </row>
    <row r="23" spans="1:11" ht="30" customHeight="1">
      <c r="A23" s="45" t="s">
        <v>96</v>
      </c>
      <c r="B23" s="98">
        <v>1677329</v>
      </c>
      <c r="C23" s="68">
        <f t="shared" si="0"/>
        <v>44.934044028868946</v>
      </c>
      <c r="D23" s="107">
        <v>1750</v>
      </c>
      <c r="E23" s="68">
        <f t="shared" si="1"/>
        <v>31.210986267166042</v>
      </c>
      <c r="F23" s="98">
        <v>1365</v>
      </c>
      <c r="G23" s="68">
        <f t="shared" si="2"/>
        <v>31.164383561643838</v>
      </c>
      <c r="H23" s="107">
        <v>385</v>
      </c>
      <c r="I23" s="68">
        <f t="shared" si="3"/>
        <v>31.377343113284432</v>
      </c>
      <c r="J23" s="129">
        <f t="shared" si="4"/>
        <v>22</v>
      </c>
      <c r="K23" s="112">
        <v>21.76697564442897</v>
      </c>
    </row>
    <row r="24" spans="1:11" s="63" customFormat="1" ht="30" customHeight="1">
      <c r="A24" s="62"/>
      <c r="B24" s="125">
        <f>B18+B21</f>
        <v>3732869</v>
      </c>
      <c r="C24" s="126"/>
      <c r="D24" s="125">
        <f>D18+D21</f>
        <v>5607</v>
      </c>
      <c r="E24" s="126"/>
      <c r="F24" s="125">
        <f>F18+F21</f>
        <v>4380</v>
      </c>
      <c r="G24" s="126"/>
      <c r="H24" s="125">
        <f>H18+H21</f>
        <v>1227</v>
      </c>
      <c r="I24" s="126"/>
      <c r="J24" s="127"/>
      <c r="K24" s="128"/>
    </row>
    <row r="25" spans="1:11" ht="124.15" customHeight="1">
      <c r="A25" s="142"/>
      <c r="B25" s="143" t="s">
        <v>280</v>
      </c>
      <c r="C25" s="144"/>
      <c r="D25" s="145" t="s">
        <v>109</v>
      </c>
      <c r="E25" s="145"/>
      <c r="F25" s="145" t="s">
        <v>47</v>
      </c>
      <c r="G25" s="145"/>
      <c r="H25" s="145" t="s">
        <v>73</v>
      </c>
      <c r="I25" s="145"/>
      <c r="J25" s="56" t="s">
        <v>71</v>
      </c>
      <c r="K25" s="99" t="s">
        <v>55</v>
      </c>
    </row>
    <row r="26" spans="1:11" ht="15">
      <c r="A26" s="142"/>
      <c r="B26" s="22" t="s">
        <v>14</v>
      </c>
      <c r="C26" s="22" t="s">
        <v>15</v>
      </c>
      <c r="D26" s="22" t="s">
        <v>14</v>
      </c>
      <c r="E26" s="22" t="s">
        <v>15</v>
      </c>
      <c r="F26" s="22" t="s">
        <v>14</v>
      </c>
      <c r="G26" s="22" t="s">
        <v>15</v>
      </c>
      <c r="H26" s="22" t="s">
        <v>14</v>
      </c>
      <c r="I26" s="22" t="s">
        <v>15</v>
      </c>
      <c r="J26" s="23" t="s">
        <v>15</v>
      </c>
      <c r="K26" s="111" t="s">
        <v>15</v>
      </c>
    </row>
    <row r="27" spans="1:11" ht="30" customHeight="1">
      <c r="A27" s="45" t="s">
        <v>48</v>
      </c>
      <c r="B27" s="98">
        <v>721203</v>
      </c>
      <c r="C27" s="68">
        <f aca="true" t="shared" si="5" ref="C27:E38">(B27/(B$18+B$21))*100</f>
        <v>19.320340467345627</v>
      </c>
      <c r="D27" s="98">
        <v>717</v>
      </c>
      <c r="E27" s="68">
        <f t="shared" si="5"/>
        <v>12.787586944890316</v>
      </c>
      <c r="F27" s="98">
        <v>570</v>
      </c>
      <c r="G27" s="68">
        <f aca="true" t="shared" si="6" ref="G27:G38">(F27/(F$18+F$21))*100</f>
        <v>13.013698630136986</v>
      </c>
      <c r="H27" s="108">
        <v>147</v>
      </c>
      <c r="I27" s="68">
        <f aca="true" t="shared" si="7" ref="I27:I38">(H27/(H$18+H$21))*100</f>
        <v>11.98044009779951</v>
      </c>
      <c r="J27" s="129">
        <f>H27/(D27)*100</f>
        <v>20.502092050209207</v>
      </c>
      <c r="K27" s="112">
        <v>20.681861896518562</v>
      </c>
    </row>
    <row r="28" spans="1:11" ht="30" customHeight="1">
      <c r="A28" s="45" t="s">
        <v>49</v>
      </c>
      <c r="B28" s="98">
        <v>1608101</v>
      </c>
      <c r="C28" s="68">
        <f t="shared" si="5"/>
        <v>43.079491940381516</v>
      </c>
      <c r="D28" s="98">
        <v>1760</v>
      </c>
      <c r="E28" s="68">
        <f t="shared" si="5"/>
        <v>31.38933476012128</v>
      </c>
      <c r="F28" s="98">
        <v>1358</v>
      </c>
      <c r="G28" s="68">
        <f t="shared" si="6"/>
        <v>31.004566210045663</v>
      </c>
      <c r="H28" s="108">
        <v>402</v>
      </c>
      <c r="I28" s="68">
        <f t="shared" si="7"/>
        <v>32.76283618581907</v>
      </c>
      <c r="J28" s="129">
        <f aca="true" t="shared" si="8" ref="J28:J38">H28/(D28)*100</f>
        <v>22.840909090909093</v>
      </c>
      <c r="K28" s="112">
        <v>22.770621361917783</v>
      </c>
    </row>
    <row r="29" spans="1:11" ht="30" customHeight="1">
      <c r="A29" s="45" t="s">
        <v>98</v>
      </c>
      <c r="B29" s="98">
        <v>1036179</v>
      </c>
      <c r="C29" s="68">
        <f t="shared" si="5"/>
        <v>27.75824707483708</v>
      </c>
      <c r="D29" s="98">
        <v>1299</v>
      </c>
      <c r="E29" s="68">
        <f t="shared" si="5"/>
        <v>23.167469234884965</v>
      </c>
      <c r="F29" s="98">
        <v>1108</v>
      </c>
      <c r="G29" s="68">
        <f t="shared" si="6"/>
        <v>25.296803652968038</v>
      </c>
      <c r="H29" s="108">
        <v>191</v>
      </c>
      <c r="I29" s="68">
        <f t="shared" si="7"/>
        <v>15.56642216788916</v>
      </c>
      <c r="J29" s="129">
        <f t="shared" si="8"/>
        <v>14.7036181678214</v>
      </c>
      <c r="K29" s="112">
        <v>14.36991976227435</v>
      </c>
    </row>
    <row r="30" spans="1:11" ht="60" customHeight="1">
      <c r="A30" s="45" t="s">
        <v>101</v>
      </c>
      <c r="B30" s="98">
        <v>462157</v>
      </c>
      <c r="C30" s="68">
        <f t="shared" si="5"/>
        <v>12.380745212328641</v>
      </c>
      <c r="D30" s="98">
        <v>753</v>
      </c>
      <c r="E30" s="68">
        <f t="shared" si="5"/>
        <v>13.42964151952916</v>
      </c>
      <c r="F30" s="98">
        <v>523</v>
      </c>
      <c r="G30" s="68">
        <f t="shared" si="6"/>
        <v>11.940639269406393</v>
      </c>
      <c r="H30" s="108">
        <v>230</v>
      </c>
      <c r="I30" s="68">
        <f t="shared" si="7"/>
        <v>18.744906275468622</v>
      </c>
      <c r="J30" s="129">
        <f t="shared" si="8"/>
        <v>30.54448871181939</v>
      </c>
      <c r="K30" s="112">
        <v>24.560007681861205</v>
      </c>
    </row>
    <row r="31" spans="1:11" ht="60" customHeight="1">
      <c r="A31" s="45" t="s">
        <v>102</v>
      </c>
      <c r="B31" s="98">
        <v>2308180</v>
      </c>
      <c r="C31" s="68">
        <f t="shared" si="5"/>
        <v>61.83394059636167</v>
      </c>
      <c r="D31" s="98">
        <v>3515</v>
      </c>
      <c r="E31" s="68">
        <f t="shared" si="5"/>
        <v>62.68949527376494</v>
      </c>
      <c r="F31" s="98">
        <v>2776</v>
      </c>
      <c r="G31" s="68">
        <f t="shared" si="6"/>
        <v>63.37899543378995</v>
      </c>
      <c r="H31" s="108">
        <v>738</v>
      </c>
      <c r="I31" s="68">
        <f t="shared" si="7"/>
        <v>60.14669926650367</v>
      </c>
      <c r="J31" s="129">
        <f t="shared" si="8"/>
        <v>20.99573257467994</v>
      </c>
      <c r="K31" s="112">
        <v>19.688129118961857</v>
      </c>
    </row>
    <row r="32" spans="1:11" ht="60" customHeight="1">
      <c r="A32" s="45" t="s">
        <v>103</v>
      </c>
      <c r="B32" s="98">
        <v>962532</v>
      </c>
      <c r="C32" s="68">
        <f t="shared" si="5"/>
        <v>25.785314191309688</v>
      </c>
      <c r="D32" s="98">
        <v>1339</v>
      </c>
      <c r="E32" s="68">
        <f t="shared" si="5"/>
        <v>23.880863206705904</v>
      </c>
      <c r="F32" s="98">
        <v>1080</v>
      </c>
      <c r="G32" s="68">
        <f t="shared" si="6"/>
        <v>24.65753424657534</v>
      </c>
      <c r="H32" s="108">
        <v>259</v>
      </c>
      <c r="I32" s="68">
        <f t="shared" si="7"/>
        <v>21.10839445802771</v>
      </c>
      <c r="J32" s="129">
        <f t="shared" si="8"/>
        <v>19.342793129200896</v>
      </c>
      <c r="K32" s="112">
        <v>19.786889956240316</v>
      </c>
    </row>
    <row r="33" spans="1:11" ht="30" customHeight="1">
      <c r="A33" s="18" t="s">
        <v>104</v>
      </c>
      <c r="B33" s="98">
        <v>941480</v>
      </c>
      <c r="C33" s="68">
        <f t="shared" si="5"/>
        <v>25.2213511912687</v>
      </c>
      <c r="D33" s="98">
        <v>1431</v>
      </c>
      <c r="E33" s="68">
        <f t="shared" si="5"/>
        <v>25.52166934189406</v>
      </c>
      <c r="F33" s="98">
        <v>1129</v>
      </c>
      <c r="G33" s="68">
        <f t="shared" si="6"/>
        <v>25.77625570776256</v>
      </c>
      <c r="H33" s="108">
        <v>302</v>
      </c>
      <c r="I33" s="68">
        <f t="shared" si="7"/>
        <v>24.612876935615322</v>
      </c>
      <c r="J33" s="129">
        <f t="shared" si="8"/>
        <v>21.104122990915446</v>
      </c>
      <c r="K33" s="112">
        <v>20.102478992115103</v>
      </c>
    </row>
    <row r="34" spans="1:11" ht="30" customHeight="1">
      <c r="A34" s="18" t="s">
        <v>105</v>
      </c>
      <c r="B34" s="98">
        <v>1377424</v>
      </c>
      <c r="C34" s="68">
        <f t="shared" si="5"/>
        <v>36.89987513625579</v>
      </c>
      <c r="D34" s="98">
        <v>2079</v>
      </c>
      <c r="E34" s="68">
        <f t="shared" si="5"/>
        <v>37.07865168539326</v>
      </c>
      <c r="F34" s="98">
        <v>1615</v>
      </c>
      <c r="G34" s="68">
        <f t="shared" si="6"/>
        <v>36.87214611872146</v>
      </c>
      <c r="H34" s="108">
        <v>464</v>
      </c>
      <c r="I34" s="68">
        <f t="shared" si="7"/>
        <v>37.815810920945395</v>
      </c>
      <c r="J34" s="129">
        <f t="shared" si="8"/>
        <v>22.318422318422318</v>
      </c>
      <c r="K34" s="112">
        <v>20.302102776536334</v>
      </c>
    </row>
    <row r="35" spans="1:11" ht="30" customHeight="1">
      <c r="A35" s="18" t="s">
        <v>106</v>
      </c>
      <c r="B35" s="98">
        <v>1413965</v>
      </c>
      <c r="C35" s="68">
        <f t="shared" si="5"/>
        <v>37.87877367247551</v>
      </c>
      <c r="D35" s="98">
        <v>2097</v>
      </c>
      <c r="E35" s="68">
        <f t="shared" si="5"/>
        <v>37.39967897271268</v>
      </c>
      <c r="F35" s="98">
        <v>1636</v>
      </c>
      <c r="G35" s="68">
        <f t="shared" si="6"/>
        <v>37.35159817351598</v>
      </c>
      <c r="H35" s="108">
        <v>461</v>
      </c>
      <c r="I35" s="68">
        <f t="shared" si="7"/>
        <v>37.571312143439286</v>
      </c>
      <c r="J35" s="129">
        <f t="shared" si="8"/>
        <v>21.983786361468766</v>
      </c>
      <c r="K35" s="112">
        <v>20.183112383247966</v>
      </c>
    </row>
    <row r="36" spans="1:11" ht="60" customHeight="1">
      <c r="A36" s="18" t="s">
        <v>107</v>
      </c>
      <c r="B36" s="98">
        <v>2590708</v>
      </c>
      <c r="C36" s="68">
        <f t="shared" si="5"/>
        <v>69.40259623362084</v>
      </c>
      <c r="D36" s="98">
        <v>3093</v>
      </c>
      <c r="E36" s="68">
        <f t="shared" si="5"/>
        <v>55.16318887105404</v>
      </c>
      <c r="F36" s="98">
        <v>2385</v>
      </c>
      <c r="G36" s="68">
        <f t="shared" si="6"/>
        <v>54.45205479452054</v>
      </c>
      <c r="H36" s="108">
        <v>708</v>
      </c>
      <c r="I36" s="68">
        <f t="shared" si="7"/>
        <v>57.701711491442545</v>
      </c>
      <c r="J36" s="129">
        <f t="shared" si="8"/>
        <v>22.890397672162948</v>
      </c>
      <c r="K36" s="112">
        <v>22.597671482358056</v>
      </c>
    </row>
    <row r="37" spans="1:11" ht="60" customHeight="1">
      <c r="A37" s="18" t="s">
        <v>108</v>
      </c>
      <c r="B37" s="98">
        <v>169845</v>
      </c>
      <c r="C37" s="68">
        <f t="shared" si="5"/>
        <v>4.549985547309589</v>
      </c>
      <c r="D37" s="98">
        <v>389</v>
      </c>
      <c r="E37" s="68">
        <f t="shared" si="5"/>
        <v>6.937756375958623</v>
      </c>
      <c r="F37" s="98">
        <v>325</v>
      </c>
      <c r="G37" s="68">
        <f t="shared" si="6"/>
        <v>7.4200913242009126</v>
      </c>
      <c r="H37" s="108">
        <v>64</v>
      </c>
      <c r="I37" s="68">
        <f t="shared" si="7"/>
        <v>5.215973920130399</v>
      </c>
      <c r="J37" s="129">
        <f t="shared" si="8"/>
        <v>16.452442159383033</v>
      </c>
      <c r="K37" s="112">
        <v>15.53660193827558</v>
      </c>
    </row>
    <row r="38" spans="1:11" ht="60" customHeight="1">
      <c r="A38" s="18" t="s">
        <v>179</v>
      </c>
      <c r="B38" s="98">
        <v>972316</v>
      </c>
      <c r="C38" s="68">
        <f t="shared" si="5"/>
        <v>26.047418219069566</v>
      </c>
      <c r="D38" s="98">
        <v>2125</v>
      </c>
      <c r="E38" s="68">
        <f t="shared" si="5"/>
        <v>37.89905475298734</v>
      </c>
      <c r="F38" s="98">
        <v>1670</v>
      </c>
      <c r="G38" s="68">
        <f t="shared" si="6"/>
        <v>38.12785388127854</v>
      </c>
      <c r="H38" s="108">
        <v>455</v>
      </c>
      <c r="I38" s="68">
        <f t="shared" si="7"/>
        <v>37.08231458842705</v>
      </c>
      <c r="J38" s="129">
        <f t="shared" si="8"/>
        <v>21.41176470588235</v>
      </c>
      <c r="K38" s="112">
        <v>16.23005180975858</v>
      </c>
    </row>
    <row r="39" spans="1:11" ht="15">
      <c r="A39" s="2"/>
      <c r="B39" s="2"/>
      <c r="C39" s="2"/>
      <c r="D39" s="104"/>
      <c r="E39" s="2"/>
      <c r="F39" s="2"/>
      <c r="G39" s="2"/>
      <c r="H39" s="104"/>
      <c r="I39" s="2"/>
      <c r="J39" s="2"/>
      <c r="K39" s="104"/>
    </row>
    <row r="40" spans="1:11" s="2" customFormat="1" ht="45" customHeight="1">
      <c r="A40" s="45" t="s">
        <v>27</v>
      </c>
      <c r="B40" s="99" t="s">
        <v>58</v>
      </c>
      <c r="C40" s="100" t="s">
        <v>63</v>
      </c>
      <c r="D40" s="145" t="s">
        <v>21</v>
      </c>
      <c r="E40" s="145"/>
      <c r="F40" s="145"/>
      <c r="G40" s="145"/>
      <c r="H40" s="145"/>
      <c r="I40" s="145"/>
      <c r="J40" s="145"/>
      <c r="K40" s="145"/>
    </row>
    <row r="41" spans="1:11" s="2" customFormat="1" ht="45" customHeight="1">
      <c r="A41" s="28" t="s">
        <v>26</v>
      </c>
      <c r="B41" s="113">
        <v>0</v>
      </c>
      <c r="C41" s="113">
        <v>1227</v>
      </c>
      <c r="D41" s="146" t="s">
        <v>72</v>
      </c>
      <c r="E41" s="146"/>
      <c r="F41" s="146"/>
      <c r="G41" s="146"/>
      <c r="H41" s="146"/>
      <c r="I41" s="146"/>
      <c r="J41" s="146"/>
      <c r="K41" s="146"/>
    </row>
    <row r="42" spans="1:11" s="2" customFormat="1" ht="45" customHeight="1">
      <c r="A42" s="29" t="s">
        <v>22</v>
      </c>
      <c r="B42" s="113">
        <v>0</v>
      </c>
      <c r="C42" s="113">
        <v>277</v>
      </c>
      <c r="D42" s="147" t="s">
        <v>50</v>
      </c>
      <c r="E42" s="147"/>
      <c r="F42" s="147"/>
      <c r="G42" s="147"/>
      <c r="H42" s="147"/>
      <c r="I42" s="147"/>
      <c r="J42" s="147"/>
      <c r="K42" s="147"/>
    </row>
    <row r="43" spans="1:11" s="2" customFormat="1" ht="45" customHeight="1">
      <c r="A43" s="29" t="s">
        <v>23</v>
      </c>
      <c r="B43" s="113">
        <v>0</v>
      </c>
      <c r="C43" s="113">
        <v>937</v>
      </c>
      <c r="D43" s="141" t="s">
        <v>59</v>
      </c>
      <c r="E43" s="141"/>
      <c r="F43" s="141"/>
      <c r="G43" s="141"/>
      <c r="H43" s="141"/>
      <c r="I43" s="141"/>
      <c r="J43" s="141"/>
      <c r="K43" s="141"/>
    </row>
    <row r="44" spans="1:11" s="2" customFormat="1" ht="45" customHeight="1">
      <c r="A44" s="29" t="s">
        <v>24</v>
      </c>
      <c r="B44" s="113">
        <v>0</v>
      </c>
      <c r="C44" s="113">
        <v>13</v>
      </c>
      <c r="D44" s="141" t="s">
        <v>60</v>
      </c>
      <c r="E44" s="141"/>
      <c r="F44" s="141"/>
      <c r="G44" s="141"/>
      <c r="H44" s="141"/>
      <c r="I44" s="141"/>
      <c r="J44" s="141"/>
      <c r="K44" s="141"/>
    </row>
    <row r="45" spans="1:11" s="2" customFormat="1" ht="45" customHeight="1">
      <c r="A45" s="29" t="s">
        <v>28</v>
      </c>
      <c r="B45" s="113">
        <v>0</v>
      </c>
      <c r="C45" s="113">
        <v>0</v>
      </c>
      <c r="D45" s="141" t="s">
        <v>67</v>
      </c>
      <c r="E45" s="141"/>
      <c r="F45" s="141"/>
      <c r="G45" s="141"/>
      <c r="H45" s="141"/>
      <c r="I45" s="141"/>
      <c r="J45" s="141"/>
      <c r="K45" s="141"/>
    </row>
    <row r="46" spans="1:11" s="2" customFormat="1" ht="45" customHeight="1">
      <c r="A46" s="29" t="s">
        <v>25</v>
      </c>
      <c r="B46" s="113">
        <v>0</v>
      </c>
      <c r="C46" s="113">
        <v>0</v>
      </c>
      <c r="D46" s="141" t="s">
        <v>29</v>
      </c>
      <c r="E46" s="141"/>
      <c r="F46" s="141"/>
      <c r="G46" s="141"/>
      <c r="H46" s="141"/>
      <c r="I46" s="141"/>
      <c r="J46" s="141"/>
      <c r="K46" s="141"/>
    </row>
  </sheetData>
  <mergeCells count="24">
    <mergeCell ref="H16:I16"/>
    <mergeCell ref="A5:B5"/>
    <mergeCell ref="A6:B6"/>
    <mergeCell ref="A8:E8"/>
    <mergeCell ref="A9:D9"/>
    <mergeCell ref="A10:D10"/>
    <mergeCell ref="A12:B12"/>
    <mergeCell ref="A13:B13"/>
    <mergeCell ref="A16:A17"/>
    <mergeCell ref="B16:C16"/>
    <mergeCell ref="D16:E16"/>
    <mergeCell ref="F16:G16"/>
    <mergeCell ref="D46:K46"/>
    <mergeCell ref="A25:A26"/>
    <mergeCell ref="B25:C25"/>
    <mergeCell ref="D25:E25"/>
    <mergeCell ref="F25:G25"/>
    <mergeCell ref="H25:I25"/>
    <mergeCell ref="D40:K40"/>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topLeftCell="A1">
      <selection activeCell="B1" sqref="B1"/>
    </sheetView>
  </sheetViews>
  <sheetFormatPr defaultColWidth="8.8515625" defaultRowHeight="15" customHeight="1"/>
  <cols>
    <col min="1" max="1" width="45.7109375" style="2" customWidth="1"/>
    <col min="2" max="2" width="20.7109375" style="2" customWidth="1"/>
    <col min="3" max="3" width="8.8515625" style="2" customWidth="1"/>
    <col min="4" max="16384" width="8.8515625" style="2" customWidth="1"/>
  </cols>
  <sheetData>
    <row r="1" ht="15" customHeight="1">
      <c r="A1" s="8" t="s">
        <v>120</v>
      </c>
    </row>
    <row r="2" ht="15" customHeight="1">
      <c r="A2" s="33" t="s">
        <v>31</v>
      </c>
    </row>
    <row r="3" ht="15" customHeight="1">
      <c r="A3" s="33" t="s">
        <v>122</v>
      </c>
    </row>
    <row r="5" spans="1:2" ht="45" customHeight="1">
      <c r="A5" s="157" t="s">
        <v>121</v>
      </c>
      <c r="B5" s="158"/>
    </row>
    <row r="6" spans="1:2" ht="30" customHeight="1">
      <c r="A6" s="31" t="s">
        <v>44</v>
      </c>
      <c r="B6" s="31" t="s">
        <v>16</v>
      </c>
    </row>
    <row r="7" spans="1:2" ht="15" customHeight="1">
      <c r="A7" s="4" t="s">
        <v>180</v>
      </c>
      <c r="B7" s="130">
        <v>14.109589041</v>
      </c>
    </row>
    <row r="8" spans="1:2" ht="15" customHeight="1">
      <c r="A8" s="4" t="s">
        <v>217</v>
      </c>
      <c r="B8" s="130">
        <v>13.1</v>
      </c>
    </row>
    <row r="9" spans="1:2" ht="15" customHeight="1">
      <c r="A9" s="4" t="s">
        <v>253</v>
      </c>
      <c r="B9" s="130">
        <v>15</v>
      </c>
    </row>
    <row r="10" spans="1:2" ht="15" customHeight="1">
      <c r="A10" s="4" t="s">
        <v>254</v>
      </c>
      <c r="B10" s="130">
        <v>13.7</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B1" sqref="B1"/>
    </sheetView>
  </sheetViews>
  <sheetFormatPr defaultColWidth="9.140625" defaultRowHeight="15" customHeight="1"/>
  <cols>
    <col min="1" max="1" width="47.7109375" style="0" customWidth="1"/>
    <col min="2" max="3" width="20.7109375" style="0" customWidth="1"/>
  </cols>
  <sheetData>
    <row r="1" ht="15" customHeight="1">
      <c r="A1" s="1" t="s">
        <v>125</v>
      </c>
    </row>
    <row r="2" ht="15" customHeight="1">
      <c r="A2" s="1"/>
    </row>
    <row r="3" spans="1:3" ht="15" customHeight="1">
      <c r="A3" s="5"/>
      <c r="B3" s="5" t="s">
        <v>0</v>
      </c>
      <c r="C3" s="5" t="s">
        <v>1</v>
      </c>
    </row>
    <row r="4" spans="1:3" ht="15" customHeight="1">
      <c r="A4" s="5" t="s">
        <v>2</v>
      </c>
      <c r="B4" s="131">
        <v>44440</v>
      </c>
      <c r="C4" s="131">
        <v>44742</v>
      </c>
    </row>
    <row r="5" spans="1:3" ht="15" customHeight="1">
      <c r="A5" s="5" t="s">
        <v>3</v>
      </c>
      <c r="B5" s="131">
        <v>44743</v>
      </c>
      <c r="C5" s="131">
        <v>44895</v>
      </c>
    </row>
    <row r="6" spans="1:3" ht="15" customHeight="1">
      <c r="A6" s="5" t="s">
        <v>4</v>
      </c>
      <c r="B6" s="132" t="s">
        <v>255</v>
      </c>
      <c r="C6" s="132" t="s">
        <v>255</v>
      </c>
    </row>
    <row r="7" spans="1:3" ht="15" customHeight="1">
      <c r="A7" s="5" t="s">
        <v>5</v>
      </c>
      <c r="B7" s="131">
        <v>44759</v>
      </c>
      <c r="C7" s="131">
        <v>44910</v>
      </c>
    </row>
    <row r="8" spans="1:3" ht="15" customHeight="1">
      <c r="A8" s="5" t="s">
        <v>6</v>
      </c>
      <c r="B8" s="131">
        <v>44913</v>
      </c>
      <c r="C8" s="131">
        <v>45058</v>
      </c>
    </row>
    <row r="9" spans="1:3" ht="15" customHeight="1">
      <c r="A9" s="5" t="s">
        <v>7</v>
      </c>
      <c r="B9" s="84">
        <v>45061</v>
      </c>
      <c r="C9" s="84">
        <v>45061</v>
      </c>
    </row>
    <row r="11" spans="1:3" ht="30" customHeight="1">
      <c r="A11" s="159" t="s">
        <v>8</v>
      </c>
      <c r="B11" s="159"/>
      <c r="C11" s="159"/>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topLeftCell="A1">
      <selection activeCell="B1" sqref="B1"/>
    </sheetView>
  </sheetViews>
  <sheetFormatPr defaultColWidth="8.8515625" defaultRowHeight="15" customHeight="1"/>
  <cols>
    <col min="1" max="1" width="90.28125" style="26" customWidth="1"/>
    <col min="2" max="2" width="25.7109375" style="26" customWidth="1"/>
    <col min="3" max="16384" width="8.8515625" style="26" customWidth="1"/>
  </cols>
  <sheetData>
    <row r="1" ht="15" customHeight="1">
      <c r="A1" s="15" t="s">
        <v>126</v>
      </c>
    </row>
    <row r="2" ht="15" customHeight="1">
      <c r="A2" s="26" t="s">
        <v>20</v>
      </c>
    </row>
    <row r="4" ht="45" customHeight="1">
      <c r="A4" s="25" t="s">
        <v>129</v>
      </c>
    </row>
    <row r="5" ht="15" customHeight="1">
      <c r="A5" s="3" t="s">
        <v>252</v>
      </c>
    </row>
    <row r="6" ht="15" customHeight="1">
      <c r="A6" s="3"/>
    </row>
    <row r="7" ht="15" customHeight="1">
      <c r="A7" s="3"/>
    </row>
    <row r="8" s="21" customFormat="1" ht="15" customHeight="1">
      <c r="A8" s="27"/>
    </row>
    <row r="9" ht="60" customHeight="1">
      <c r="A9" s="25" t="s">
        <v>127</v>
      </c>
    </row>
    <row r="10" ht="25.5">
      <c r="A10" s="92" t="s">
        <v>277</v>
      </c>
    </row>
    <row r="11" ht="51">
      <c r="A11" s="92" t="s">
        <v>284</v>
      </c>
    </row>
    <row r="12" ht="12.75">
      <c r="A12" s="92" t="s">
        <v>273</v>
      </c>
    </row>
    <row r="13" ht="23.25" customHeight="1">
      <c r="A13" s="92" t="s">
        <v>272</v>
      </c>
    </row>
    <row r="14" ht="22.5" customHeight="1">
      <c r="A14" s="92" t="s">
        <v>271</v>
      </c>
    </row>
    <row r="15" ht="23.25" customHeight="1">
      <c r="A15" s="92" t="s">
        <v>270</v>
      </c>
    </row>
    <row r="16" ht="17.25" customHeight="1">
      <c r="A16" s="92" t="s">
        <v>274</v>
      </c>
    </row>
    <row r="17" s="21" customFormat="1" ht="15" customHeight="1">
      <c r="A17" s="27"/>
    </row>
    <row r="18" ht="30" customHeight="1">
      <c r="A18" s="24" t="s">
        <v>128</v>
      </c>
    </row>
    <row r="19" s="91" customFormat="1" ht="15" customHeight="1">
      <c r="A19" s="93" t="s">
        <v>268</v>
      </c>
    </row>
    <row r="20" s="91" customFormat="1" ht="25.5">
      <c r="A20" s="90" t="s">
        <v>285</v>
      </c>
    </row>
    <row r="21" s="91" customFormat="1" ht="15" customHeight="1">
      <c r="A21" s="90" t="s">
        <v>266</v>
      </c>
    </row>
    <row r="22" s="91" customFormat="1" ht="30" customHeight="1">
      <c r="A22" s="90" t="s">
        <v>267</v>
      </c>
    </row>
    <row r="23" ht="54.75" customHeight="1">
      <c r="A23" s="93" t="s">
        <v>269</v>
      </c>
    </row>
    <row r="24" ht="93" customHeight="1">
      <c r="A24" s="93" t="s">
        <v>276</v>
      </c>
    </row>
    <row r="25" ht="63.75">
      <c r="A25" s="93" t="s">
        <v>286</v>
      </c>
    </row>
    <row r="26" ht="38.25">
      <c r="A26" s="93" t="s">
        <v>275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2" customWidth="1"/>
    <col min="2" max="5" width="15.7109375" style="2" customWidth="1"/>
    <col min="6" max="6" width="15.7109375" style="64" customWidth="1"/>
    <col min="7" max="16384" width="8.8515625" style="2" customWidth="1"/>
  </cols>
  <sheetData>
    <row r="1" ht="15">
      <c r="A1" s="8" t="s">
        <v>130</v>
      </c>
    </row>
    <row r="2" spans="1:5" ht="30" customHeight="1">
      <c r="A2" s="160" t="s">
        <v>148</v>
      </c>
      <c r="B2" s="160"/>
      <c r="C2" s="160"/>
      <c r="D2" s="160"/>
      <c r="E2" s="160"/>
    </row>
    <row r="4" spans="1:6" s="8" customFormat="1" ht="30" customHeight="1">
      <c r="A4" s="44" t="s">
        <v>54</v>
      </c>
      <c r="B4" s="43" t="s">
        <v>37</v>
      </c>
      <c r="C4" s="43" t="s">
        <v>38</v>
      </c>
      <c r="D4" s="43" t="s">
        <v>39</v>
      </c>
      <c r="E4" s="61" t="s">
        <v>133</v>
      </c>
      <c r="F4" s="61" t="s">
        <v>156</v>
      </c>
    </row>
    <row r="5" spans="1:6" s="8" customFormat="1" ht="30" customHeight="1">
      <c r="A5" s="55" t="s">
        <v>176</v>
      </c>
      <c r="B5" s="123">
        <v>6.1</v>
      </c>
      <c r="C5" s="123">
        <v>5.8</v>
      </c>
      <c r="D5" s="123" t="s">
        <v>181</v>
      </c>
      <c r="E5" s="123">
        <v>3.0320798359</v>
      </c>
      <c r="F5" s="65" t="s">
        <v>157</v>
      </c>
    </row>
    <row r="6" spans="1:6" s="8" customFormat="1" ht="30" customHeight="1">
      <c r="A6" s="55" t="s">
        <v>42</v>
      </c>
      <c r="B6" s="123">
        <v>8</v>
      </c>
      <c r="C6" s="123">
        <v>7.6</v>
      </c>
      <c r="D6" s="123">
        <v>2</v>
      </c>
      <c r="E6" s="123">
        <v>3.468083733</v>
      </c>
      <c r="F6" s="65" t="s">
        <v>157</v>
      </c>
    </row>
    <row r="7" spans="1:6" s="8" customFormat="1" ht="30" customHeight="1">
      <c r="A7" s="55" t="s">
        <v>43</v>
      </c>
      <c r="B7" s="123">
        <v>4.1</v>
      </c>
      <c r="C7" s="123">
        <v>3.9</v>
      </c>
      <c r="D7" s="123" t="s">
        <v>182</v>
      </c>
      <c r="E7" s="123">
        <v>2.6010858699</v>
      </c>
      <c r="F7" s="65" t="s">
        <v>157</v>
      </c>
    </row>
    <row r="8" spans="1:6" ht="30" customHeight="1">
      <c r="A8" s="55" t="s">
        <v>177</v>
      </c>
      <c r="B8" s="123">
        <v>41.2</v>
      </c>
      <c r="C8" s="123">
        <v>38.3</v>
      </c>
      <c r="D8" s="123">
        <v>45</v>
      </c>
      <c r="E8" s="123">
        <v>53.118371191</v>
      </c>
      <c r="F8" s="65" t="s">
        <v>157</v>
      </c>
    </row>
    <row r="9" spans="1:6" ht="30" customHeight="1">
      <c r="A9" s="55" t="s">
        <v>40</v>
      </c>
      <c r="B9" s="123">
        <v>39.1</v>
      </c>
      <c r="C9" s="123">
        <v>37.7</v>
      </c>
      <c r="D9" s="123">
        <v>43.9</v>
      </c>
      <c r="E9" s="123">
        <v>52.083887974</v>
      </c>
      <c r="F9" s="65" t="s">
        <v>157</v>
      </c>
    </row>
    <row r="10" spans="1:6" ht="30" customHeight="1">
      <c r="A10" s="55" t="s">
        <v>41</v>
      </c>
      <c r="B10" s="123">
        <v>43.4</v>
      </c>
      <c r="C10" s="123">
        <v>38.9</v>
      </c>
      <c r="D10" s="123">
        <v>46.1</v>
      </c>
      <c r="E10" s="123">
        <v>54.140967611</v>
      </c>
      <c r="F10" s="65" t="s">
        <v>157</v>
      </c>
    </row>
    <row r="11" spans="1:6" ht="30" customHeight="1">
      <c r="A11" s="55" t="s">
        <v>131</v>
      </c>
      <c r="B11" s="123">
        <v>89.9</v>
      </c>
      <c r="C11" s="123">
        <v>90.5</v>
      </c>
      <c r="D11" s="123">
        <v>91.7</v>
      </c>
      <c r="E11" s="123">
        <v>92.311220308</v>
      </c>
      <c r="F11" s="65" t="s">
        <v>158</v>
      </c>
    </row>
    <row r="12" spans="1:6" ht="30" customHeight="1">
      <c r="A12" s="55" t="s">
        <v>132</v>
      </c>
      <c r="B12" s="123">
        <v>84.1</v>
      </c>
      <c r="C12" s="133" t="s">
        <v>154</v>
      </c>
      <c r="D12" s="123">
        <v>75.1</v>
      </c>
      <c r="E12" s="123">
        <v>70.662224458</v>
      </c>
      <c r="F12" s="65" t="s">
        <v>159</v>
      </c>
    </row>
    <row r="14" ht="15">
      <c r="A14" s="2" t="s">
        <v>155</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
  <sheetViews>
    <sheetView workbookViewId="0" topLeftCell="A1">
      <selection activeCell="C1" sqref="C1"/>
    </sheetView>
  </sheetViews>
  <sheetFormatPr defaultColWidth="10.421875" defaultRowHeight="15"/>
  <cols>
    <col min="1" max="1" width="12.7109375" style="40" customWidth="1"/>
    <col min="2" max="2" width="25.28125" style="40" customWidth="1"/>
    <col min="3" max="6" width="11.7109375" style="40" customWidth="1"/>
    <col min="7" max="7" width="3.7109375" style="40" customWidth="1"/>
    <col min="8" max="16384" width="10.421875" style="40" customWidth="1"/>
  </cols>
  <sheetData>
    <row r="1" ht="15">
      <c r="A1" s="50" t="s">
        <v>256</v>
      </c>
    </row>
    <row r="3" ht="15">
      <c r="A3" s="40" t="s">
        <v>257</v>
      </c>
    </row>
    <row r="5" spans="1:6" ht="15">
      <c r="A5" s="173" t="s">
        <v>258</v>
      </c>
      <c r="B5" s="173"/>
      <c r="C5" s="85"/>
      <c r="D5" s="85"/>
      <c r="E5" s="85"/>
      <c r="F5" s="85"/>
    </row>
    <row r="6" spans="1:6" ht="15">
      <c r="A6" s="44"/>
      <c r="B6" s="44"/>
      <c r="C6" s="44" t="s">
        <v>259</v>
      </c>
      <c r="D6" s="44" t="s">
        <v>260</v>
      </c>
      <c r="E6" s="44" t="s">
        <v>261</v>
      </c>
      <c r="F6" s="44" t="s">
        <v>262</v>
      </c>
    </row>
    <row r="7" spans="1:6" ht="15" customHeight="1">
      <c r="A7" s="161" t="s">
        <v>133</v>
      </c>
      <c r="B7" s="44" t="s">
        <v>134</v>
      </c>
      <c r="C7" s="68">
        <v>101.829788</v>
      </c>
      <c r="D7" s="68">
        <v>226.202718</v>
      </c>
      <c r="E7" s="68">
        <v>39.353505</v>
      </c>
      <c r="F7" s="68">
        <v>367.386011</v>
      </c>
    </row>
    <row r="8" spans="1:6" ht="15">
      <c r="A8" s="161"/>
      <c r="B8" s="44" t="s">
        <v>135</v>
      </c>
      <c r="C8" s="68">
        <v>52.09155</v>
      </c>
      <c r="D8" s="68">
        <v>101.429883</v>
      </c>
      <c r="E8" s="68">
        <v>26.446549</v>
      </c>
      <c r="F8" s="68">
        <v>179.967982</v>
      </c>
    </row>
    <row r="9" spans="1:6" ht="15">
      <c r="A9" s="161"/>
      <c r="B9" s="44" t="s">
        <v>136</v>
      </c>
      <c r="C9" s="68">
        <v>49.738238</v>
      </c>
      <c r="D9" s="68">
        <v>124.772835</v>
      </c>
      <c r="E9" s="68">
        <v>12.906956</v>
      </c>
      <c r="F9" s="68">
        <v>187.418029</v>
      </c>
    </row>
    <row r="10" spans="1:6" ht="15">
      <c r="A10" s="161"/>
      <c r="B10" s="44" t="s">
        <v>137</v>
      </c>
      <c r="C10" s="68">
        <v>360.327403</v>
      </c>
      <c r="D10" s="68">
        <v>2079.190469</v>
      </c>
      <c r="E10" s="68">
        <v>923.178087</v>
      </c>
      <c r="F10" s="68">
        <v>3365.483007</v>
      </c>
    </row>
    <row r="11" spans="1:6" ht="15">
      <c r="A11" s="161"/>
      <c r="B11" s="44" t="s">
        <v>138</v>
      </c>
      <c r="C11" s="68">
        <v>195.294257</v>
      </c>
      <c r="D11" s="68">
        <v>984.727257</v>
      </c>
      <c r="E11" s="68">
        <v>508.132489</v>
      </c>
      <c r="F11" s="68">
        <v>1688.154003</v>
      </c>
    </row>
    <row r="12" spans="1:6" ht="15">
      <c r="A12" s="161"/>
      <c r="B12" s="44" t="s">
        <v>139</v>
      </c>
      <c r="C12" s="68">
        <v>165.033146</v>
      </c>
      <c r="D12" s="68">
        <v>1094.463212</v>
      </c>
      <c r="E12" s="68">
        <v>415.045598</v>
      </c>
      <c r="F12" s="68">
        <v>1677.329004</v>
      </c>
    </row>
    <row r="13" spans="1:6" ht="15">
      <c r="A13" s="161"/>
      <c r="B13" s="44" t="s">
        <v>45</v>
      </c>
      <c r="C13" s="68">
        <v>71.589902</v>
      </c>
      <c r="D13" s="68">
        <v>379.698639</v>
      </c>
      <c r="E13" s="68">
        <v>269.914327</v>
      </c>
      <c r="F13" s="68">
        <v>721.202868</v>
      </c>
    </row>
    <row r="14" spans="1:6" ht="15">
      <c r="A14" s="161"/>
      <c r="B14" s="44" t="s">
        <v>46</v>
      </c>
      <c r="C14" s="68">
        <v>130.007848</v>
      </c>
      <c r="D14" s="68">
        <v>988.128445</v>
      </c>
      <c r="E14" s="68">
        <v>487.178083</v>
      </c>
      <c r="F14" s="68">
        <v>1608.101424</v>
      </c>
    </row>
    <row r="15" spans="1:6" ht="15">
      <c r="A15" s="161"/>
      <c r="B15" s="44" t="s">
        <v>140</v>
      </c>
      <c r="C15" s="68">
        <v>158.729653</v>
      </c>
      <c r="D15" s="68">
        <v>711.363385</v>
      </c>
      <c r="E15" s="68">
        <v>166.085677</v>
      </c>
      <c r="F15" s="68">
        <v>1036.178715</v>
      </c>
    </row>
    <row r="18" spans="1:6" ht="15">
      <c r="A18" s="85" t="s">
        <v>263</v>
      </c>
      <c r="B18" s="85"/>
      <c r="C18" s="85"/>
      <c r="D18" s="85"/>
      <c r="E18" s="85"/>
      <c r="F18" s="85"/>
    </row>
    <row r="19" spans="1:6" ht="15">
      <c r="A19" s="86" t="s">
        <v>289</v>
      </c>
      <c r="B19" s="87"/>
      <c r="C19" s="87"/>
      <c r="D19" s="87"/>
      <c r="E19" s="87"/>
      <c r="F19" s="88"/>
    </row>
    <row r="20" spans="1:6" ht="15">
      <c r="A20" s="44"/>
      <c r="B20" s="44"/>
      <c r="C20" s="44" t="s">
        <v>259</v>
      </c>
      <c r="D20" s="44" t="s">
        <v>260</v>
      </c>
      <c r="E20" s="44" t="s">
        <v>261</v>
      </c>
      <c r="F20" s="44" t="s">
        <v>262</v>
      </c>
    </row>
    <row r="21" spans="1:6" ht="15">
      <c r="A21" s="161" t="s">
        <v>264</v>
      </c>
      <c r="B21" s="44" t="s">
        <v>134</v>
      </c>
      <c r="C21" s="89">
        <v>107.616</v>
      </c>
      <c r="D21" s="89">
        <v>226.94</v>
      </c>
      <c r="E21" s="89">
        <v>40.562</v>
      </c>
      <c r="F21" s="89">
        <v>375.117</v>
      </c>
    </row>
    <row r="22" spans="1:6" ht="15">
      <c r="A22" s="161"/>
      <c r="B22" s="44" t="s">
        <v>135</v>
      </c>
      <c r="C22" s="89">
        <v>51.876</v>
      </c>
      <c r="D22" s="89">
        <v>103.022</v>
      </c>
      <c r="E22" s="89">
        <v>26.793</v>
      </c>
      <c r="F22" s="89">
        <v>181.691</v>
      </c>
    </row>
    <row r="23" spans="1:6" ht="15">
      <c r="A23" s="161"/>
      <c r="B23" s="44" t="s">
        <v>136</v>
      </c>
      <c r="C23" s="89">
        <v>55.74</v>
      </c>
      <c r="D23" s="89">
        <v>123.918</v>
      </c>
      <c r="E23" s="89">
        <v>13.769</v>
      </c>
      <c r="F23" s="89">
        <v>193.426</v>
      </c>
    </row>
    <row r="24" spans="1:6" ht="15">
      <c r="A24" s="161"/>
      <c r="B24" s="44" t="s">
        <v>137</v>
      </c>
      <c r="C24" s="89">
        <v>241.753</v>
      </c>
      <c r="D24" s="89">
        <v>2199.664</v>
      </c>
      <c r="E24" s="89">
        <v>950.556</v>
      </c>
      <c r="F24" s="89">
        <v>3391.974</v>
      </c>
    </row>
    <row r="25" spans="1:6" ht="15">
      <c r="A25" s="161"/>
      <c r="B25" s="44" t="s">
        <v>138</v>
      </c>
      <c r="C25" s="89">
        <v>141.627</v>
      </c>
      <c r="D25" s="89">
        <v>1006.968</v>
      </c>
      <c r="E25" s="89">
        <v>554.043</v>
      </c>
      <c r="F25" s="89">
        <v>1702.638</v>
      </c>
    </row>
    <row r="26" spans="1:6" ht="15">
      <c r="A26" s="161"/>
      <c r="B26" s="44" t="s">
        <v>139</v>
      </c>
      <c r="C26" s="89">
        <v>100.126</v>
      </c>
      <c r="D26" s="89">
        <v>1192.697</v>
      </c>
      <c r="E26" s="89">
        <v>396.513</v>
      </c>
      <c r="F26" s="89">
        <v>1689.336</v>
      </c>
    </row>
    <row r="27" spans="1:6" ht="15">
      <c r="A27" s="161"/>
      <c r="B27" s="44" t="s">
        <v>45</v>
      </c>
      <c r="C27" s="89">
        <v>46.288</v>
      </c>
      <c r="D27" s="89">
        <v>391.593</v>
      </c>
      <c r="E27" s="89">
        <v>281.213</v>
      </c>
      <c r="F27" s="89">
        <v>719.093</v>
      </c>
    </row>
    <row r="28" spans="1:6" ht="15">
      <c r="A28" s="161"/>
      <c r="B28" s="44" t="s">
        <v>46</v>
      </c>
      <c r="C28" s="89">
        <v>86.804</v>
      </c>
      <c r="D28" s="89">
        <v>1072.852</v>
      </c>
      <c r="E28" s="89">
        <v>482.341</v>
      </c>
      <c r="F28" s="89">
        <v>1641.997</v>
      </c>
    </row>
    <row r="29" spans="1:6" ht="15">
      <c r="A29" s="161"/>
      <c r="B29" s="44" t="s">
        <v>140</v>
      </c>
      <c r="C29" s="89">
        <v>108.661</v>
      </c>
      <c r="D29" s="89">
        <v>735.22</v>
      </c>
      <c r="E29" s="89">
        <v>187.003</v>
      </c>
      <c r="F29" s="89">
        <v>1030.884</v>
      </c>
    </row>
    <row r="30" ht="15">
      <c r="A30" s="15"/>
    </row>
    <row r="31" spans="2:6" ht="15">
      <c r="B31" s="15"/>
      <c r="C31" s="15"/>
      <c r="D31" s="15"/>
      <c r="E31" s="15"/>
      <c r="F31" s="15"/>
    </row>
    <row r="32" spans="1:6" ht="15">
      <c r="A32" s="173" t="s">
        <v>287</v>
      </c>
      <c r="B32" s="174"/>
      <c r="C32" s="44" t="s">
        <v>259</v>
      </c>
      <c r="D32" s="44" t="s">
        <v>260</v>
      </c>
      <c r="E32" s="44" t="s">
        <v>261</v>
      </c>
      <c r="F32" s="44" t="s">
        <v>262</v>
      </c>
    </row>
    <row r="33" spans="1:6" ht="13.9" customHeight="1">
      <c r="A33" s="149" t="s">
        <v>265</v>
      </c>
      <c r="B33" s="44" t="s">
        <v>134</v>
      </c>
      <c r="C33" s="89">
        <f>+(C21-C7)/C21*100</f>
        <v>5.376720933690163</v>
      </c>
      <c r="D33" s="89">
        <f aca="true" t="shared" si="0" ref="D33:F33">+(D21-D7)/D21*100</f>
        <v>0.32487970388648685</v>
      </c>
      <c r="E33" s="89">
        <f t="shared" si="0"/>
        <v>2.979377249642521</v>
      </c>
      <c r="F33" s="89">
        <f t="shared" si="0"/>
        <v>2.0609540490033837</v>
      </c>
    </row>
    <row r="34" spans="1:6" ht="15">
      <c r="A34" s="149"/>
      <c r="B34" s="44" t="s">
        <v>135</v>
      </c>
      <c r="C34" s="89">
        <f aca="true" t="shared" si="1" ref="C34:F41">+(C22-C8)/C22*100</f>
        <v>-0.4155100624566281</v>
      </c>
      <c r="D34" s="89">
        <f t="shared" si="1"/>
        <v>1.545414571644893</v>
      </c>
      <c r="E34" s="89">
        <f t="shared" si="1"/>
        <v>1.293065352890674</v>
      </c>
      <c r="F34" s="89">
        <f t="shared" si="1"/>
        <v>0.9483232521148521</v>
      </c>
    </row>
    <row r="35" spans="1:6" ht="15">
      <c r="A35" s="149"/>
      <c r="B35" s="44" t="s">
        <v>136</v>
      </c>
      <c r="C35" s="89">
        <f t="shared" si="1"/>
        <v>10.767423753139575</v>
      </c>
      <c r="D35" s="89">
        <f t="shared" si="1"/>
        <v>-0.6898392485353171</v>
      </c>
      <c r="E35" s="89">
        <f t="shared" si="1"/>
        <v>6.260759677536501</v>
      </c>
      <c r="F35" s="89">
        <f t="shared" si="1"/>
        <v>3.106082429456225</v>
      </c>
    </row>
    <row r="36" spans="1:6" ht="15">
      <c r="A36" s="149"/>
      <c r="B36" s="44" t="s">
        <v>137</v>
      </c>
      <c r="C36" s="89">
        <f t="shared" si="1"/>
        <v>-49.047748321634074</v>
      </c>
      <c r="D36" s="89">
        <f t="shared" si="1"/>
        <v>5.476906063835207</v>
      </c>
      <c r="E36" s="89">
        <f t="shared" si="1"/>
        <v>2.880199904056156</v>
      </c>
      <c r="F36" s="89">
        <f t="shared" si="1"/>
        <v>0.7809904498088824</v>
      </c>
    </row>
    <row r="37" spans="1:6" ht="15">
      <c r="A37" s="149"/>
      <c r="B37" s="44" t="s">
        <v>138</v>
      </c>
      <c r="C37" s="89">
        <f t="shared" si="1"/>
        <v>-37.89337979340095</v>
      </c>
      <c r="D37" s="89">
        <f t="shared" si="1"/>
        <v>2.2086841885740114</v>
      </c>
      <c r="E37" s="89">
        <f t="shared" si="1"/>
        <v>8.286452676055827</v>
      </c>
      <c r="F37" s="89">
        <f t="shared" si="1"/>
        <v>0.8506797686883424</v>
      </c>
    </row>
    <row r="38" spans="1:6" ht="15">
      <c r="A38" s="149"/>
      <c r="B38" s="44" t="s">
        <v>139</v>
      </c>
      <c r="C38" s="89">
        <f>+(C26-C12)/C26*100</f>
        <v>-64.82546591294967</v>
      </c>
      <c r="D38" s="89">
        <f t="shared" si="1"/>
        <v>8.236273588346393</v>
      </c>
      <c r="E38" s="89">
        <f t="shared" si="1"/>
        <v>-4.67389417244832</v>
      </c>
      <c r="F38" s="89">
        <f t="shared" si="1"/>
        <v>0.7107523902882595</v>
      </c>
    </row>
    <row r="39" spans="1:6" ht="15">
      <c r="A39" s="149"/>
      <c r="B39" s="44" t="s">
        <v>45</v>
      </c>
      <c r="C39" s="89">
        <f t="shared" si="1"/>
        <v>-54.661903733148975</v>
      </c>
      <c r="D39" s="89">
        <f t="shared" si="1"/>
        <v>3.0374294228957113</v>
      </c>
      <c r="E39" s="89">
        <f t="shared" si="1"/>
        <v>4.017834524008494</v>
      </c>
      <c r="F39" s="89">
        <f t="shared" si="1"/>
        <v>-0.29340683333032114</v>
      </c>
    </row>
    <row r="40" spans="1:6" ht="15">
      <c r="A40" s="149"/>
      <c r="B40" s="44" t="s">
        <v>46</v>
      </c>
      <c r="C40" s="89">
        <f t="shared" si="1"/>
        <v>-49.7717248053085</v>
      </c>
      <c r="D40" s="89">
        <f t="shared" si="1"/>
        <v>7.897040318701929</v>
      </c>
      <c r="E40" s="89">
        <f t="shared" si="1"/>
        <v>-1.0028347165179836</v>
      </c>
      <c r="F40" s="89">
        <f t="shared" si="1"/>
        <v>2.0642897642322198</v>
      </c>
    </row>
    <row r="41" spans="1:6" ht="15">
      <c r="A41" s="149"/>
      <c r="B41" s="44" t="s">
        <v>140</v>
      </c>
      <c r="C41" s="89">
        <f t="shared" si="1"/>
        <v>-46.07785037870074</v>
      </c>
      <c r="D41" s="89">
        <f t="shared" si="1"/>
        <v>3.2448267185332327</v>
      </c>
      <c r="E41" s="89">
        <f t="shared" si="1"/>
        <v>11.185554777196078</v>
      </c>
      <c r="F41" s="89">
        <f t="shared" si="1"/>
        <v>-0.5136091936629142</v>
      </c>
    </row>
    <row r="43" ht="15">
      <c r="A43" s="134" t="s">
        <v>288</v>
      </c>
    </row>
  </sheetData>
  <mergeCells count="3">
    <mergeCell ref="A7:A15"/>
    <mergeCell ref="A21:A29"/>
    <mergeCell ref="A33:A41"/>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2023-12-21T10:30:46Z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2023-12-05T16:27:30Z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e18c8490-2734-4c99-aa27-b6b732de3751</vt:lpwstr>
  </property>
  <property fmtid="{D5CDD505-2E9C-101B-9397-08002B2CF9AE}" pid="8" name="MSIP_Label_6bd9ddd1-4d20-43f6-abfa-fc3c07406f94_ContentBits">
    <vt:lpwstr>0</vt:lpwstr>
  </property>
</Properties>
</file>