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defaultThemeVersion="124226"/>
  <bookViews>
    <workbookView xWindow="65416" yWindow="65416" windowWidth="29040" windowHeight="15840" activeTab="1"/>
  </bookViews>
  <sheets>
    <sheet name="Information" sheetId="23" r:id="rId1"/>
    <sheet name="13.2.1" sheetId="26" r:id="rId2"/>
    <sheet name="13.3.1.1" sheetId="11" r:id="rId3"/>
    <sheet name="13.3.3.1" sheetId="22" r:id="rId4"/>
    <sheet name="13.3.3.1 CAWI" sheetId="24" r:id="rId5"/>
    <sheet name="13.3.3.1 CATI" sheetId="25" r:id="rId6"/>
    <sheet name="13.3.3.2" sheetId="14" r:id="rId7"/>
    <sheet name="14.2" sheetId="2" r:id="rId8"/>
    <sheet name="15.1" sheetId="3" r:id="rId9"/>
    <sheet name="15.2" sheetId="18" r:id="rId10"/>
    <sheet name="15.3" sheetId="19" r:id="rId11"/>
    <sheet name="18.1" sheetId="12" r:id="rId12"/>
    <sheet name="18.5.1" sheetId="15" r:id="rId13"/>
  </sheets>
  <definedNames/>
  <calcPr calcId="191029"/>
  <extLst/>
</workbook>
</file>

<file path=xl/sharedStrings.xml><?xml version="1.0" encoding="utf-8"?>
<sst xmlns="http://schemas.openxmlformats.org/spreadsheetml/2006/main" count="780" uniqueCount="301">
  <si>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</si>
  <si>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</si>
  <si>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</si>
  <si>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</si>
  <si>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</si>
  <si>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</si>
  <si>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</si>
  <si>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</si>
  <si>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</si>
  <si>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</si>
  <si>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</si>
  <si>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</si>
  <si>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</si>
  <si>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</si>
  <si>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</si>
  <si>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</si>
  <si>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</si>
  <si>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</si>
  <si>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</si>
  <si>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</si>
  <si>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</si>
  <si>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</si>
  <si>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</si>
  <si>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</si>
  <si>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</si>
  <si>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</si>
  <si>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</si>
  <si>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</si>
  <si>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</si>
  <si>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</si>
  <si>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</si>
  <si>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</si>
  <si>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</si>
  <si>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</si>
  <si>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</si>
  <si>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</si>
  <si>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</si>
  <si>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</si>
  <si>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</si>
  <si>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</si>
  <si>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</si>
  <si>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</si>
  <si>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</si>
  <si>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</si>
  <si>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</si>
  <si>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</si>
  <si>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</si>
  <si>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</si>
  <si>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</si>
  <si>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</si>
  <si>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</si>
  <si>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</si>
  <si>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</si>
  <si>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</si>
  <si>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</si>
  <si>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</si>
  <si>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</si>
  <si>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</si>
  <si>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</si>
  <si>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</si>
  <si>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</si>
  <si>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</si>
  <si>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</si>
  <si>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</si>
  <si>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</si>
  <si>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</si>
  <si>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</si>
  <si>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</si>
  <si>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</si>
  <si>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</si>
  <si>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</si>
  <si>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</si>
  <si>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</si>
  <si>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</si>
  <si>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</si>
  <si>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</si>
  <si>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</si>
  <si>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</si>
  <si>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</si>
  <si>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</si>
  <si>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</si>
  <si>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</si>
  <si>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</si>
  <si>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</si>
  <si>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</si>
  <si>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</si>
  <si>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</si>
  <si>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</si>
  <si>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</si>
  <si>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</si>
  <si>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</si>
  <si>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</si>
  <si>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</si>
  <si>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</si>
  <si>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</si>
  <si>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</si>
  <si>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</si>
  <si>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</si>
  <si>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</si>
  <si>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</si>
  <si>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</si>
  <si>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</si>
  <si>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</si>
  <si>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</si>
  <si>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</si>
  <si>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</si>
  <si>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</si>
  <si>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</si>
  <si>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</si>
  <si>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</si>
  <si>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</si>
  <si>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</si>
  <si>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</si>
  <si>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</si>
  <si>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</si>
  <si>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</si>
  <si>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</si>
  <si>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</si>
  <si>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</si>
  <si>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</si>
  <si>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</si>
  <si>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</si>
  <si>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</si>
  <si>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</si>
  <si>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</si>
  <si>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</si>
  <si>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</si>
  <si>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</si>
  <si>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</si>
  <si>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</si>
  <si>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</si>
  <si>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</si>
  <si>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</si>
  <si>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</si>
  <si>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</si>
  <si>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</si>
  <si>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</si>
  <si>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</si>
  <si>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</si>
  <si>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</si>
  <si>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</si>
  <si>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</si>
  <si>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</si>
  <si>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</si>
  <si>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</si>
  <si>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</si>
  <si>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</si>
  <si>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</si>
  <si>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</si>
  <si>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</si>
  <si>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</si>
  <si>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</si>
  <si>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</si>
  <si>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</si>
  <si>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</si>
  <si>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</si>
  <si>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</si>
  <si>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</si>
  <si>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</si>
  <si>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</si>
  <si>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</si>
  <si>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</si>
  <si>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</si>
  <si>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</si>
  <si>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</si>
  <si>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</si>
  <si>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</si>
  <si>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</si>
  <si>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</si>
  <si>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</si>
  <si>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</si>
  <si>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</si>
  <si>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</si>
  <si>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</si>
  <si>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</si>
  <si>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</si>
  <si>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</si>
  <si>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</si>
  <si>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</si>
  <si>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</si>
  <si>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</si>
  <si>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</si>
  <si>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</si>
  <si>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</si>
  <si>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</si>
  <si>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</si>
  <si>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</si>
  <si>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</si>
  <si>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</si>
  <si>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</si>
  <si>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</si>
  <si>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</si>
  <si>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</si>
  <si>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</si>
  <si>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</si>
  <si>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</si>
  <si>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</si>
  <si>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</si>
  <si>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</si>
  <si>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</si>
  <si>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</si>
  <si>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</si>
  <si>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</si>
  <si>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</si>
  <si>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</si>
  <si>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</si>
  <si>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</si>
  <si>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</si>
  <si>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</si>
  <si>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</si>
  <si>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</si>
  <si>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</si>
  <si>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</si>
  <si>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</si>
  <si>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</si>
  <si>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</si>
  <si>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</si>
  <si>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</si>
  <si>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</si>
  <si>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</si>
  <si>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</si>
  <si>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</si>
  <si>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</si>
  <si>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</si>
  <si>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</si>
  <si>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</si>
  <si>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</si>
  <si>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</si>
  <si>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</si>
  <si>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</si>
  <si>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</si>
  <si>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</si>
  <si>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</si>
  <si>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</si>
  <si>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</si>
  <si>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</si>
  <si>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</si>
  <si>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</si>
  <si>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</si>
  <si>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</si>
  <si>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</si>
  <si>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</si>
  <si>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</si>
  <si>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</si>
  <si>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</si>
  <si>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</si>
  <si>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</si>
  <si>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</si>
  <si>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</si>
  <si>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</si>
  <si>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</si>
  <si>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</si>
  <si>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</si>
  <si>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</si>
  <si>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</si>
  <si>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</si>
  <si>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</si>
  <si>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GENHEALTH</t>
  </si>
  <si>
    <t>GALI</t>
  </si>
  <si>
    <t>YES</t>
  </si>
  <si>
    <t>NO</t>
  </si>
  <si>
    <t>MANDATORY</t>
  </si>
  <si>
    <t>NFECOURSES is obtained through two questions: the first on professional courses and the second on personal courses (sport included)</t>
  </si>
  <si>
    <t>January 15, 2023</t>
  </si>
  <si>
    <t>September 15, 2022</t>
  </si>
  <si>
    <t>January 15, 2021</t>
  </si>
  <si>
    <t>July 7, 2023</t>
  </si>
  <si>
    <t>NA</t>
  </si>
  <si>
    <t>HHINCOME</t>
  </si>
  <si>
    <t>NFEPAIDVAL1</t>
  </si>
  <si>
    <t>NFEPAIDVAL2</t>
  </si>
  <si>
    <t>NFENBHOURS1</t>
  </si>
  <si>
    <t>NFENBHOURS2</t>
  </si>
  <si>
    <t>IMPUTE module of the software Iveware for outliers</t>
  </si>
  <si>
    <t>SeleMix package in R for outliers</t>
  </si>
  <si>
    <t>Hotdeck donor imputation method (VIM package in R) for outliers</t>
  </si>
  <si>
    <t>Reference period: IV quarter 2022</t>
  </si>
  <si>
    <t>17.10.2022</t>
  </si>
  <si>
    <t>14.12.2022</t>
  </si>
  <si>
    <t>Individual level</t>
  </si>
  <si>
    <t>Number of individuals (persons) CAWI</t>
  </si>
  <si>
    <t>Number of individuals (persons) CATI</t>
  </si>
  <si>
    <t>Number of individuals (persons) TOTAL</t>
  </si>
  <si>
    <t>Coefficient of variation
%</t>
  </si>
  <si>
    <t>Table 13.3.3.1 Unit non-response - rate CAWI</t>
  </si>
  <si>
    <t>Table 13.3.3.1 Unit non-response - rate CATI</t>
  </si>
  <si>
    <t>Respondent can describe up to 25 NFE learning activities.
FIRST STEP
If the activities described are less than or equal to 5, general information is collected on all of them. If there are more than 5 learning activities a random selection is made with equal probability to select 5 activities  and the general information is collected on them.
SECOND STEP
If the activities considered in the first step are less than or equal to 2, further information on them is collected. Otherwise, 2 NFE activities are randomly selected and the further information is collected on them.
These two randomly selected NFE activities are always included in the first two positions of the list of up to five NFE activities transmitted to Eurostat. So, NFERAND1 is always 1 and NFERAND2 is always 2 because of the selection procedure.</t>
  </si>
  <si>
    <t>Precision threshold for standard error set in regulation</t>
  </si>
  <si>
    <t>Comment</t>
  </si>
  <si>
    <t>If the NFE activities are 2 or more then, for the 2 random NFE activities selected the questions in sections 1.4.2 and 1.4.2.1 were asked sequentially in order to simplify the questionnaire for the respondent (in particular CAWI).</t>
  </si>
  <si>
    <t>NONEED - Q124 or Q126
Questions Q124 and Q126 were slightly modified from the version proposed in the model questionnaire  in order to simplify the question for the respondent (in particular CAWI):
MODEL QUESTIONNAIRE
Is this because you did not need (additional) education or training?
- Yes 1|_|  
- No 2|_| 
ISTAT VERSION
Why? 
- I did not need (additional) education or training 1|_|  
- I needed it but I didn't participate for other reasons 2|_|</t>
  </si>
  <si>
    <t>4.0 b</t>
  </si>
  <si>
    <t>4.4 b</t>
  </si>
  <si>
    <t>3.5 b</t>
  </si>
  <si>
    <t>34.1 b</t>
  </si>
  <si>
    <t>32.7 b</t>
  </si>
  <si>
    <t>35.4 b</t>
  </si>
  <si>
    <t>80.5 b</t>
  </si>
  <si>
    <t>67.4 b</t>
  </si>
  <si>
    <t>In the same section N, other questions about online courses (pros and cons, tools and home environment) were also added.</t>
  </si>
  <si>
    <t>In Section N of the questionnaire, all COVID variables recommended by Eurostat in February 2022 were introduced.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</si>
</sst>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 #,##0.00_);_(* \(#,##0.00\);_(* &quot;-&quot;??_);_(@_)"/>
    <numFmt numFmtId="166" formatCode="0.00000"/>
    <numFmt numFmtId="167" formatCode="0.0000"/>
  </numFmts>
  <fonts count="2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
      <sz val="11"/>
      <color rgb="FFFF0000"/>
      <name val="Calibri"/>
      <family val="2"/>
      <scheme val="minor"/>
    </font>
    <font>
      <b/>
      <sz val="10"/>
      <color rgb="FFFF0000"/>
      <name val="Calibri"/>
      <family val="2"/>
      <scheme val="minor"/>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7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4"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0" fontId="13" fillId="0" borderId="0" xfId="0" applyFont="1" applyAlignment="1">
      <alignment horizontal="left" vertical="center"/>
    </xf>
    <xf numFmtId="0" fontId="19" fillId="0" borderId="0" xfId="0" applyFont="1"/>
    <xf numFmtId="0" fontId="19" fillId="0" borderId="0" xfId="0" applyFont="1" applyFill="1" applyBorder="1"/>
    <xf numFmtId="0" fontId="20" fillId="0" borderId="0" xfId="0" applyFont="1" applyAlignment="1">
      <alignment horizontal="left" vertical="center"/>
    </xf>
    <xf numFmtId="0" fontId="2" fillId="2" borderId="1" xfId="0" applyFont="1" applyFill="1" applyBorder="1" applyAlignment="1">
      <alignment horizontal="left" vertical="center" wrapText="1"/>
    </xf>
    <xf numFmtId="0" fontId="13" fillId="0" borderId="0" xfId="0" applyFont="1" applyBorder="1" applyAlignment="1">
      <alignment vertical="center"/>
    </xf>
    <xf numFmtId="0" fontId="13" fillId="0" borderId="0" xfId="0" applyFont="1" applyAlignment="1">
      <alignment vertical="center"/>
    </xf>
    <xf numFmtId="2" fontId="2" fillId="2" borderId="1" xfId="0" applyNumberFormat="1" applyFont="1" applyFill="1" applyBorder="1"/>
    <xf numFmtId="0" fontId="2" fillId="2" borderId="1" xfId="0" applyFont="1" applyFill="1" applyBorder="1" applyAlignment="1">
      <alignment wrapText="1"/>
    </xf>
    <xf numFmtId="0" fontId="0" fillId="0" borderId="0" xfId="0" applyAlignment="1">
      <alignment vertical="top" wrapText="1"/>
    </xf>
    <xf numFmtId="1" fontId="2" fillId="0" borderId="0" xfId="0" applyNumberFormat="1" applyFont="1" applyFill="1" applyBorder="1" applyAlignment="1">
      <alignment horizontal="left" vertical="center"/>
    </xf>
    <xf numFmtId="1" fontId="2" fillId="2" borderId="1" xfId="0" applyNumberFormat="1"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xf>
    <xf numFmtId="1" fontId="2" fillId="0" borderId="0" xfId="0" applyNumberFormat="1" applyFont="1" applyAlignment="1">
      <alignment horizontal="left" vertical="center"/>
    </xf>
    <xf numFmtId="0" fontId="0" fillId="0" borderId="0" xfId="0"/>
    <xf numFmtId="2" fontId="2"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167" fontId="4" fillId="0" borderId="0" xfId="0" applyNumberFormat="1" applyFont="1" applyFill="1" applyBorder="1" applyAlignment="1">
      <alignment vertical="center"/>
    </xf>
    <xf numFmtId="164" fontId="2" fillId="0" borderId="0" xfId="0" applyNumberFormat="1" applyFont="1" applyBorder="1" applyAlignment="1">
      <alignment horizontal="left" vertical="center"/>
    </xf>
    <xf numFmtId="164" fontId="4" fillId="2" borderId="1" xfId="0" applyNumberFormat="1" applyFont="1" applyFill="1" applyBorder="1" applyAlignment="1">
      <alignment horizontal="right" vertical="center"/>
    </xf>
    <xf numFmtId="0" fontId="9" fillId="0" borderId="0" xfId="0" applyFont="1" applyAlignment="1">
      <alignment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14" fontId="2" fillId="2" borderId="1" xfId="0" applyNumberFormat="1" applyFont="1" applyFill="1" applyBorder="1" applyAlignment="1">
      <alignment horizont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1" fontId="0" fillId="0" borderId="0" xfId="0" applyNumberFormat="1" applyFill="1" applyBorder="1"/>
    <xf numFmtId="0" fontId="0" fillId="2" borderId="1" xfId="0" applyFill="1" applyBorder="1"/>
    <xf numFmtId="164" fontId="0" fillId="2" borderId="1" xfId="0" applyNumberFormat="1" applyFill="1" applyBorder="1"/>
    <xf numFmtId="0" fontId="2" fillId="5"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xf numFmtId="164" fontId="3" fillId="0" borderId="0" xfId="0" applyNumberFormat="1" applyFont="1" applyAlignment="1">
      <alignment horizontal="lef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spans="1:7" s="51" customFormat="1" ht="15">
      <c r="A3" s="50" t="s">
        <v>227</v>
      </c>
      <c r="B3" s="26"/>
      <c r="C3" s="26"/>
      <c r="D3" s="19"/>
      <c r="E3" s="19"/>
      <c r="F3" s="19"/>
      <c r="G3" s="19"/>
    </row>
    <row r="4" spans="1:5" s="51" customFormat="1" ht="15">
      <c r="A4" s="83"/>
      <c r="B4" s="79"/>
      <c r="C4" s="79" t="s">
        <v>192</v>
      </c>
      <c r="D4" s="79" t="s">
        <v>193</v>
      </c>
      <c r="E4" s="79" t="s">
        <v>240</v>
      </c>
    </row>
    <row r="5" spans="1:5" s="51" customFormat="1" ht="15.75">
      <c r="A5" s="84" t="s">
        <v>199</v>
      </c>
      <c r="B5" s="81"/>
      <c r="C5" s="81"/>
      <c r="D5" s="81"/>
      <c r="E5" s="81"/>
    </row>
    <row r="6" spans="1:5" s="51" customFormat="1" ht="15">
      <c r="A6" s="86" t="s">
        <v>200</v>
      </c>
      <c r="B6" s="77" t="s">
        <v>15</v>
      </c>
      <c r="C6" s="91" t="s">
        <v>198</v>
      </c>
      <c r="D6" s="78" t="s">
        <v>196</v>
      </c>
      <c r="E6" s="78" t="s">
        <v>241</v>
      </c>
    </row>
    <row r="7" spans="1:5" s="51" customFormat="1" ht="15">
      <c r="A7" s="86" t="s">
        <v>118</v>
      </c>
      <c r="B7" s="77" t="s">
        <v>15</v>
      </c>
      <c r="C7" s="91" t="s">
        <v>198</v>
      </c>
      <c r="D7" s="78" t="s">
        <v>201</v>
      </c>
      <c r="E7" s="78" t="s">
        <v>241</v>
      </c>
    </row>
    <row r="8" spans="1:5" s="51" customFormat="1" ht="15">
      <c r="A8" s="86" t="s">
        <v>119</v>
      </c>
      <c r="B8" s="77" t="s">
        <v>15</v>
      </c>
      <c r="C8" s="91" t="s">
        <v>198</v>
      </c>
      <c r="D8" s="78" t="s">
        <v>202</v>
      </c>
      <c r="E8" s="78" t="s">
        <v>241</v>
      </c>
    </row>
    <row r="9" spans="1:5" s="51" customFormat="1" ht="15">
      <c r="A9" s="86" t="s">
        <v>181</v>
      </c>
      <c r="B9" s="77" t="s">
        <v>15</v>
      </c>
      <c r="C9" s="91" t="s">
        <v>198</v>
      </c>
      <c r="D9" s="78" t="s">
        <v>197</v>
      </c>
      <c r="E9" s="78" t="s">
        <v>241</v>
      </c>
    </row>
    <row r="10" spans="1:5" s="51" customFormat="1" ht="15">
      <c r="A10" s="86" t="s">
        <v>205</v>
      </c>
      <c r="B10" s="77" t="s">
        <v>15</v>
      </c>
      <c r="C10" s="92" t="s">
        <v>204</v>
      </c>
      <c r="D10" s="78" t="s">
        <v>197</v>
      </c>
      <c r="E10" s="78" t="s">
        <v>241</v>
      </c>
    </row>
    <row r="11" spans="1:5" s="51" customFormat="1" ht="15">
      <c r="A11" s="86" t="s">
        <v>117</v>
      </c>
      <c r="B11" s="77" t="s">
        <v>15</v>
      </c>
      <c r="C11" s="92" t="s">
        <v>204</v>
      </c>
      <c r="D11" s="78" t="s">
        <v>206</v>
      </c>
      <c r="E11" s="78" t="s">
        <v>241</v>
      </c>
    </row>
    <row r="12" spans="1:5" s="51" customFormat="1" ht="15">
      <c r="A12" s="86" t="s">
        <v>159</v>
      </c>
      <c r="B12" s="77" t="s">
        <v>15</v>
      </c>
      <c r="C12" s="92" t="s">
        <v>204</v>
      </c>
      <c r="D12" s="78" t="s">
        <v>207</v>
      </c>
      <c r="E12" s="78" t="s">
        <v>241</v>
      </c>
    </row>
    <row r="13" spans="1:5" s="51" customFormat="1" ht="15">
      <c r="A13" s="86" t="s">
        <v>183</v>
      </c>
      <c r="B13" s="77" t="s">
        <v>15</v>
      </c>
      <c r="C13" s="92" t="s">
        <v>204</v>
      </c>
      <c r="D13" s="78" t="s">
        <v>196</v>
      </c>
      <c r="E13" s="78" t="s">
        <v>241</v>
      </c>
    </row>
    <row r="14" spans="1:5" s="51" customFormat="1" ht="15">
      <c r="A14" s="86" t="s">
        <v>184</v>
      </c>
      <c r="B14" s="77" t="s">
        <v>15</v>
      </c>
      <c r="C14" s="92" t="s">
        <v>204</v>
      </c>
      <c r="D14" s="78" t="s">
        <v>208</v>
      </c>
      <c r="E14" s="78" t="s">
        <v>241</v>
      </c>
    </row>
    <row r="15" spans="1:5" s="51" customFormat="1" ht="15">
      <c r="A15" s="86" t="s">
        <v>185</v>
      </c>
      <c r="B15" s="77" t="s">
        <v>15</v>
      </c>
      <c r="C15" s="92" t="s">
        <v>204</v>
      </c>
      <c r="D15" s="78" t="s">
        <v>211</v>
      </c>
      <c r="E15" s="78" t="s">
        <v>241</v>
      </c>
    </row>
    <row r="16" spans="1:5" s="51" customFormat="1" ht="15">
      <c r="A16" s="86" t="s">
        <v>186</v>
      </c>
      <c r="B16" s="77" t="s">
        <v>15</v>
      </c>
      <c r="C16" s="92" t="s">
        <v>204</v>
      </c>
      <c r="D16" s="78" t="s">
        <v>212</v>
      </c>
      <c r="E16" s="78" t="s">
        <v>241</v>
      </c>
    </row>
    <row r="17" spans="1:5" s="51" customFormat="1" ht="12.75" customHeight="1">
      <c r="A17" s="86" t="s">
        <v>120</v>
      </c>
      <c r="B17" s="77" t="s">
        <v>15</v>
      </c>
      <c r="C17" s="92" t="s">
        <v>204</v>
      </c>
      <c r="D17" s="78" t="s">
        <v>213</v>
      </c>
      <c r="E17" s="78" t="s">
        <v>241</v>
      </c>
    </row>
    <row r="18" spans="1:5" s="51" customFormat="1" ht="12.75" customHeight="1">
      <c r="A18" s="86" t="s">
        <v>121</v>
      </c>
      <c r="B18" s="77" t="s">
        <v>15</v>
      </c>
      <c r="C18" s="92" t="s">
        <v>204</v>
      </c>
      <c r="D18" s="78" t="s">
        <v>214</v>
      </c>
      <c r="E18" s="78" t="s">
        <v>241</v>
      </c>
    </row>
    <row r="19" spans="1:5" s="51" customFormat="1" ht="12.75" customHeight="1">
      <c r="A19" s="86" t="s">
        <v>122</v>
      </c>
      <c r="B19" s="77" t="s">
        <v>15</v>
      </c>
      <c r="C19" s="92" t="s">
        <v>204</v>
      </c>
      <c r="D19" s="78" t="s">
        <v>215</v>
      </c>
      <c r="E19" s="78" t="s">
        <v>241</v>
      </c>
    </row>
    <row r="20" spans="1:5" s="51" customFormat="1" ht="15">
      <c r="A20" s="86" t="s">
        <v>173</v>
      </c>
      <c r="B20" s="77" t="s">
        <v>15</v>
      </c>
      <c r="C20" s="92" t="s">
        <v>204</v>
      </c>
      <c r="D20" s="78" t="s">
        <v>216</v>
      </c>
      <c r="E20" s="78" t="s">
        <v>241</v>
      </c>
    </row>
    <row r="21" spans="1:5" s="51" customFormat="1" ht="15">
      <c r="A21" s="86" t="s">
        <v>123</v>
      </c>
      <c r="B21" s="77" t="s">
        <v>15</v>
      </c>
      <c r="C21" s="92" t="s">
        <v>204</v>
      </c>
      <c r="D21" s="78" t="s">
        <v>217</v>
      </c>
      <c r="E21" s="78" t="s">
        <v>241</v>
      </c>
    </row>
    <row r="22" spans="1:5" s="51" customFormat="1" ht="15">
      <c r="A22" s="86" t="s">
        <v>174</v>
      </c>
      <c r="B22" s="77" t="s">
        <v>15</v>
      </c>
      <c r="C22" s="92" t="s">
        <v>204</v>
      </c>
      <c r="D22" s="78" t="s">
        <v>218</v>
      </c>
      <c r="E22" s="78" t="s">
        <v>241</v>
      </c>
    </row>
    <row r="23" spans="1:5" s="51" customFormat="1" ht="127.5">
      <c r="A23" s="87" t="s">
        <v>175</v>
      </c>
      <c r="B23" s="77" t="s">
        <v>15</v>
      </c>
      <c r="C23" s="77" t="s">
        <v>219</v>
      </c>
      <c r="D23" s="82" t="s">
        <v>220</v>
      </c>
      <c r="E23" s="78" t="s">
        <v>244</v>
      </c>
    </row>
    <row r="24" spans="1:5" s="51" customFormat="1" ht="127.5">
      <c r="A24" s="87" t="s">
        <v>176</v>
      </c>
      <c r="B24" s="77" t="s">
        <v>15</v>
      </c>
      <c r="C24" s="77" t="s">
        <v>219</v>
      </c>
      <c r="D24" s="82" t="s">
        <v>221</v>
      </c>
      <c r="E24" s="78" t="s">
        <v>244</v>
      </c>
    </row>
    <row r="25" spans="1:5" s="51" customFormat="1" ht="15">
      <c r="A25" s="86" t="s">
        <v>187</v>
      </c>
      <c r="B25" s="77" t="s">
        <v>15</v>
      </c>
      <c r="C25" s="77" t="s">
        <v>222</v>
      </c>
      <c r="D25" s="78" t="s">
        <v>247</v>
      </c>
      <c r="E25" s="78" t="s">
        <v>241</v>
      </c>
    </row>
    <row r="26" spans="1:5" s="51" customFormat="1" ht="12.75" customHeight="1">
      <c r="A26" s="86" t="s">
        <v>179</v>
      </c>
      <c r="B26" s="77" t="s">
        <v>224</v>
      </c>
      <c r="C26" s="77" t="s">
        <v>223</v>
      </c>
      <c r="D26" s="82" t="s">
        <v>248</v>
      </c>
      <c r="E26" s="78" t="s">
        <v>243</v>
      </c>
    </row>
    <row r="27" spans="1:5" s="51" customFormat="1" ht="24">
      <c r="A27" s="86" t="s">
        <v>177</v>
      </c>
      <c r="B27" s="77" t="s">
        <v>224</v>
      </c>
      <c r="C27" s="77" t="s">
        <v>225</v>
      </c>
      <c r="D27" s="82" t="s">
        <v>249</v>
      </c>
      <c r="E27" s="78" t="s">
        <v>241</v>
      </c>
    </row>
    <row r="28" spans="1:5" s="51" customFormat="1" ht="15">
      <c r="A28" s="86" t="s">
        <v>178</v>
      </c>
      <c r="B28" s="77" t="s">
        <v>224</v>
      </c>
      <c r="C28" s="80" t="s">
        <v>226</v>
      </c>
      <c r="D28" s="82" t="s">
        <v>250</v>
      </c>
      <c r="E28" s="78" t="s">
        <v>243</v>
      </c>
    </row>
    <row r="29" spans="1:5" s="51" customFormat="1" ht="15.75">
      <c r="A29" s="84" t="s">
        <v>203</v>
      </c>
      <c r="B29" s="81"/>
      <c r="C29" s="81"/>
      <c r="D29" s="81"/>
      <c r="E29" s="81"/>
    </row>
    <row r="30" spans="1:5" s="51" customFormat="1" ht="15">
      <c r="A30" s="86" t="s">
        <v>103</v>
      </c>
      <c r="B30" s="77" t="s">
        <v>194</v>
      </c>
      <c r="C30" s="80"/>
      <c r="D30" s="78" t="s">
        <v>210</v>
      </c>
      <c r="E30" s="78" t="s">
        <v>242</v>
      </c>
    </row>
    <row r="31" spans="1:5" s="51" customFormat="1" ht="15">
      <c r="A31" s="86" t="s">
        <v>105</v>
      </c>
      <c r="B31" s="77" t="s">
        <v>194</v>
      </c>
      <c r="C31" s="80"/>
      <c r="D31" s="78" t="s">
        <v>201</v>
      </c>
      <c r="E31" s="78" t="s">
        <v>242</v>
      </c>
    </row>
    <row r="32" spans="1:5" s="51" customFormat="1" ht="15">
      <c r="A32" s="86" t="s">
        <v>106</v>
      </c>
      <c r="B32" s="77" t="s">
        <v>194</v>
      </c>
      <c r="C32" s="80"/>
      <c r="D32" s="78" t="s">
        <v>202</v>
      </c>
      <c r="E32" s="78" t="s">
        <v>242</v>
      </c>
    </row>
    <row r="33" spans="1:5" s="51" customFormat="1" ht="15">
      <c r="A33" s="86" t="s">
        <v>100</v>
      </c>
      <c r="B33" s="77" t="s">
        <v>194</v>
      </c>
      <c r="C33" s="80"/>
      <c r="D33" s="78" t="s">
        <v>209</v>
      </c>
      <c r="E33" s="78" t="s">
        <v>242</v>
      </c>
    </row>
    <row r="34" spans="1:5" s="51" customFormat="1" ht="15">
      <c r="A34" s="86" t="s">
        <v>101</v>
      </c>
      <c r="B34" s="77" t="s">
        <v>194</v>
      </c>
      <c r="C34" s="80"/>
      <c r="D34" s="78" t="s">
        <v>206</v>
      </c>
      <c r="E34" s="78" t="s">
        <v>242</v>
      </c>
    </row>
    <row r="35" spans="1:5" s="51" customFormat="1" ht="15">
      <c r="A35" s="86" t="s">
        <v>102</v>
      </c>
      <c r="B35" s="77" t="s">
        <v>194</v>
      </c>
      <c r="C35" s="80"/>
      <c r="D35" s="78" t="s">
        <v>207</v>
      </c>
      <c r="E35" s="78" t="s">
        <v>242</v>
      </c>
    </row>
    <row r="36" spans="1:5" s="51" customFormat="1" ht="15">
      <c r="A36" s="86" t="s">
        <v>53</v>
      </c>
      <c r="B36" s="77" t="s">
        <v>194</v>
      </c>
      <c r="C36" s="80"/>
      <c r="D36" s="78" t="s">
        <v>208</v>
      </c>
      <c r="E36" s="78" t="s">
        <v>242</v>
      </c>
    </row>
    <row r="37" spans="1:5" s="51" customFormat="1" ht="15">
      <c r="A37" s="86" t="s">
        <v>54</v>
      </c>
      <c r="B37" s="77" t="s">
        <v>194</v>
      </c>
      <c r="C37" s="80"/>
      <c r="D37" s="78" t="s">
        <v>211</v>
      </c>
      <c r="E37" s="78" t="s">
        <v>242</v>
      </c>
    </row>
    <row r="38" spans="1:5" s="51" customFormat="1" ht="15">
      <c r="A38" s="86" t="s">
        <v>104</v>
      </c>
      <c r="B38" s="77" t="s">
        <v>194</v>
      </c>
      <c r="C38" s="80"/>
      <c r="D38" s="78" t="s">
        <v>212</v>
      </c>
      <c r="E38" s="78" t="s">
        <v>242</v>
      </c>
    </row>
    <row r="39" spans="1:5" s="51" customFormat="1" ht="12.75" customHeight="1">
      <c r="A39" s="86" t="s">
        <v>107</v>
      </c>
      <c r="B39" s="77" t="s">
        <v>194</v>
      </c>
      <c r="C39" s="80"/>
      <c r="D39" s="78" t="s">
        <v>228</v>
      </c>
      <c r="E39" s="78" t="s">
        <v>242</v>
      </c>
    </row>
    <row r="40" spans="1:5" s="51" customFormat="1" ht="12.75" customHeight="1">
      <c r="A40" s="86" t="s">
        <v>108</v>
      </c>
      <c r="B40" s="77" t="s">
        <v>194</v>
      </c>
      <c r="C40" s="80"/>
      <c r="D40" s="78" t="s">
        <v>229</v>
      </c>
      <c r="E40" s="78" t="s">
        <v>242</v>
      </c>
    </row>
    <row r="41" spans="1:5" s="51" customFormat="1" ht="12.75" customHeight="1">
      <c r="A41" s="86" t="s">
        <v>109</v>
      </c>
      <c r="B41" s="77" t="s">
        <v>194</v>
      </c>
      <c r="C41" s="80"/>
      <c r="D41" s="78" t="s">
        <v>230</v>
      </c>
      <c r="E41" s="78" t="s">
        <v>242</v>
      </c>
    </row>
    <row r="42" spans="1:5" s="51" customFormat="1" ht="15">
      <c r="A42" s="86" t="s">
        <v>110</v>
      </c>
      <c r="B42" s="77" t="s">
        <v>194</v>
      </c>
      <c r="C42" s="80"/>
      <c r="D42" s="78" t="s">
        <v>231</v>
      </c>
      <c r="E42" s="78" t="s">
        <v>242</v>
      </c>
    </row>
    <row r="43" spans="1:5" s="51" customFormat="1" ht="15">
      <c r="A43" s="86" t="s">
        <v>111</v>
      </c>
      <c r="B43" s="77" t="s">
        <v>194</v>
      </c>
      <c r="C43" s="80"/>
      <c r="D43" s="78" t="s">
        <v>232</v>
      </c>
      <c r="E43" s="78" t="s">
        <v>242</v>
      </c>
    </row>
    <row r="44" spans="1:5" s="51" customFormat="1" ht="15">
      <c r="A44" s="86" t="s">
        <v>112</v>
      </c>
      <c r="B44" s="77" t="s">
        <v>194</v>
      </c>
      <c r="C44" s="80"/>
      <c r="D44" s="78" t="s">
        <v>233</v>
      </c>
      <c r="E44" s="78" t="s">
        <v>242</v>
      </c>
    </row>
    <row r="45" spans="1:5" s="51" customFormat="1" ht="15">
      <c r="A45" s="86" t="s">
        <v>113</v>
      </c>
      <c r="B45" s="77" t="s">
        <v>194</v>
      </c>
      <c r="C45" s="80"/>
      <c r="D45" s="78" t="s">
        <v>234</v>
      </c>
      <c r="E45" s="78" t="s">
        <v>242</v>
      </c>
    </row>
    <row r="46" spans="1:5" s="51" customFormat="1" ht="15">
      <c r="A46" s="86" t="s">
        <v>114</v>
      </c>
      <c r="B46" s="77" t="s">
        <v>194</v>
      </c>
      <c r="C46" s="80"/>
      <c r="D46" s="78" t="s">
        <v>235</v>
      </c>
      <c r="E46" s="78" t="s">
        <v>242</v>
      </c>
    </row>
    <row r="47" spans="1:5" s="51" customFormat="1" ht="15">
      <c r="A47" s="86" t="s">
        <v>191</v>
      </c>
      <c r="B47" s="77" t="s">
        <v>194</v>
      </c>
      <c r="C47" s="80"/>
      <c r="D47" s="78" t="s">
        <v>236</v>
      </c>
      <c r="E47" s="78" t="s">
        <v>242</v>
      </c>
    </row>
    <row r="48" spans="1:5" s="51" customFormat="1" ht="15.75">
      <c r="A48" s="85">
        <v>15.2</v>
      </c>
      <c r="B48" s="81"/>
      <c r="C48" s="81"/>
      <c r="D48" s="81"/>
      <c r="E48" s="81"/>
    </row>
    <row r="49" spans="1:5" s="51" customFormat="1" ht="15">
      <c r="A49" s="86" t="s">
        <v>188</v>
      </c>
      <c r="B49" s="77" t="s">
        <v>15</v>
      </c>
      <c r="C49" s="80" t="s">
        <v>198</v>
      </c>
      <c r="D49" s="78" t="s">
        <v>237</v>
      </c>
      <c r="E49" s="78" t="s">
        <v>241</v>
      </c>
    </row>
    <row r="50" spans="1:5" s="51" customFormat="1" ht="15">
      <c r="A50" s="86" t="s">
        <v>41</v>
      </c>
      <c r="B50" s="77" t="s">
        <v>15</v>
      </c>
      <c r="C50" s="80" t="s">
        <v>198</v>
      </c>
      <c r="D50" s="78" t="s">
        <v>238</v>
      </c>
      <c r="E50" s="78" t="s">
        <v>241</v>
      </c>
    </row>
    <row r="51" spans="1:5" s="51" customFormat="1" ht="15">
      <c r="A51" s="86" t="s">
        <v>42</v>
      </c>
      <c r="B51" s="77" t="s">
        <v>15</v>
      </c>
      <c r="C51" s="80" t="s">
        <v>198</v>
      </c>
      <c r="D51" s="78" t="s">
        <v>239</v>
      </c>
      <c r="E51" s="78" t="s">
        <v>241</v>
      </c>
    </row>
    <row r="52" spans="1:5" s="51" customFormat="1" ht="15">
      <c r="A52" s="86" t="s">
        <v>189</v>
      </c>
      <c r="B52" s="77" t="s">
        <v>15</v>
      </c>
      <c r="C52" s="80" t="s">
        <v>204</v>
      </c>
      <c r="D52" s="78" t="s">
        <v>237</v>
      </c>
      <c r="E52" s="78" t="s">
        <v>241</v>
      </c>
    </row>
    <row r="53" spans="1:5" s="51" customFormat="1" ht="15">
      <c r="A53" s="86" t="s">
        <v>39</v>
      </c>
      <c r="B53" s="77" t="s">
        <v>15</v>
      </c>
      <c r="C53" s="80" t="s">
        <v>204</v>
      </c>
      <c r="D53" s="78" t="s">
        <v>238</v>
      </c>
      <c r="E53" s="78" t="s">
        <v>241</v>
      </c>
    </row>
    <row r="54" spans="1:5" ht="15">
      <c r="A54" s="86" t="s">
        <v>40</v>
      </c>
      <c r="B54" s="77" t="s">
        <v>15</v>
      </c>
      <c r="C54" s="80" t="s">
        <v>204</v>
      </c>
      <c r="D54" s="78" t="s">
        <v>239</v>
      </c>
      <c r="E54" s="78" t="s">
        <v>241</v>
      </c>
    </row>
    <row r="55" spans="1:5" ht="127.5">
      <c r="A55" s="87" t="s">
        <v>137</v>
      </c>
      <c r="B55" s="77" t="s">
        <v>15</v>
      </c>
      <c r="C55" s="77" t="s">
        <v>219</v>
      </c>
      <c r="D55" s="78" t="s">
        <v>251</v>
      </c>
      <c r="E55" s="78" t="s">
        <v>244</v>
      </c>
    </row>
    <row r="56" spans="1:5" ht="15">
      <c r="A56" s="86" t="s">
        <v>138</v>
      </c>
      <c r="B56" s="77" t="s">
        <v>15</v>
      </c>
      <c r="C56" s="80" t="s">
        <v>222</v>
      </c>
      <c r="D56" s="78" t="s">
        <v>237</v>
      </c>
      <c r="E56" s="78" t="s">
        <v>241</v>
      </c>
    </row>
    <row r="57" spans="1:5" s="51" customFormat="1" ht="15.75">
      <c r="A57" s="85">
        <v>15.3</v>
      </c>
      <c r="B57" s="81"/>
      <c r="C57" s="81"/>
      <c r="D57" s="81"/>
      <c r="E57" s="81"/>
    </row>
    <row r="58" spans="1:5" ht="15">
      <c r="A58" s="86" t="s">
        <v>141</v>
      </c>
      <c r="B58" s="77" t="s">
        <v>195</v>
      </c>
      <c r="C58" s="80"/>
      <c r="D58" s="78" t="s">
        <v>210</v>
      </c>
      <c r="E58" s="78" t="s">
        <v>241</v>
      </c>
    </row>
    <row r="59" spans="1:5" ht="15">
      <c r="A59" s="86" t="s">
        <v>142</v>
      </c>
      <c r="B59" s="77" t="s">
        <v>195</v>
      </c>
      <c r="C59" s="80"/>
      <c r="D59" s="78" t="s">
        <v>201</v>
      </c>
      <c r="E59" s="78" t="s">
        <v>241</v>
      </c>
    </row>
    <row r="60" spans="1:5" ht="15">
      <c r="A60" s="86" t="s">
        <v>143</v>
      </c>
      <c r="B60" s="77" t="s">
        <v>195</v>
      </c>
      <c r="C60" s="80"/>
      <c r="D60" s="78" t="s">
        <v>202</v>
      </c>
      <c r="E60" s="78" t="s">
        <v>241</v>
      </c>
    </row>
    <row r="61" spans="1:5" ht="15">
      <c r="A61" s="86" t="s">
        <v>144</v>
      </c>
      <c r="B61" s="77" t="s">
        <v>195</v>
      </c>
      <c r="C61" s="80"/>
      <c r="D61" s="78" t="s">
        <v>209</v>
      </c>
      <c r="E61" s="78" t="s">
        <v>241</v>
      </c>
    </row>
    <row r="62" spans="1:5" ht="15">
      <c r="A62" s="86" t="s">
        <v>145</v>
      </c>
      <c r="B62" s="77" t="s">
        <v>195</v>
      </c>
      <c r="C62" s="80"/>
      <c r="D62" s="78" t="s">
        <v>206</v>
      </c>
      <c r="E62" s="78" t="s">
        <v>241</v>
      </c>
    </row>
    <row r="63" spans="1:5" ht="15">
      <c r="A63" s="86" t="s">
        <v>146</v>
      </c>
      <c r="B63" s="77" t="s">
        <v>195</v>
      </c>
      <c r="C63" s="80"/>
      <c r="D63" s="78" t="s">
        <v>207</v>
      </c>
      <c r="E63" s="78" t="s">
        <v>241</v>
      </c>
    </row>
    <row r="64" spans="1:5" ht="15">
      <c r="A64" s="86" t="s">
        <v>48</v>
      </c>
      <c r="B64" s="77" t="s">
        <v>195</v>
      </c>
      <c r="C64" s="80"/>
      <c r="D64" s="78" t="s">
        <v>208</v>
      </c>
      <c r="E64" s="78" t="s">
        <v>241</v>
      </c>
    </row>
    <row r="65" spans="1:5" ht="15">
      <c r="A65" s="86" t="s">
        <v>49</v>
      </c>
      <c r="B65" s="77" t="s">
        <v>195</v>
      </c>
      <c r="C65" s="80"/>
      <c r="D65" s="78" t="s">
        <v>211</v>
      </c>
      <c r="E65" s="78" t="s">
        <v>241</v>
      </c>
    </row>
    <row r="66" spans="1:5" ht="15">
      <c r="A66" s="86" t="s">
        <v>147</v>
      </c>
      <c r="B66" s="77" t="s">
        <v>195</v>
      </c>
      <c r="C66" s="80"/>
      <c r="D66" s="78" t="s">
        <v>212</v>
      </c>
      <c r="E66" s="78" t="s">
        <v>241</v>
      </c>
    </row>
    <row r="67" spans="1:5" s="51" customFormat="1" ht="15.75">
      <c r="A67" s="85">
        <v>18.1</v>
      </c>
      <c r="B67" s="81"/>
      <c r="C67" s="81"/>
      <c r="D67" s="81"/>
      <c r="E67" s="81"/>
    </row>
    <row r="68" spans="1:5" ht="15">
      <c r="A68" s="86" t="s">
        <v>86</v>
      </c>
      <c r="B68" s="77" t="s">
        <v>194</v>
      </c>
      <c r="C68" s="80"/>
      <c r="D68" s="78" t="s">
        <v>252</v>
      </c>
      <c r="E68" s="78" t="s">
        <v>242</v>
      </c>
    </row>
    <row r="69" spans="1:5" ht="15">
      <c r="A69" s="86" t="s">
        <v>84</v>
      </c>
      <c r="B69" s="77" t="s">
        <v>194</v>
      </c>
      <c r="C69" s="80"/>
      <c r="D69" s="78" t="s">
        <v>253</v>
      </c>
      <c r="E69" s="78" t="s">
        <v>242</v>
      </c>
    </row>
    <row r="70" spans="1:5" ht="15">
      <c r="A70" s="86" t="s">
        <v>165</v>
      </c>
      <c r="B70" s="77" t="s">
        <v>194</v>
      </c>
      <c r="C70" s="80"/>
      <c r="D70" s="78" t="s">
        <v>254</v>
      </c>
      <c r="E70" s="78" t="s">
        <v>242</v>
      </c>
    </row>
    <row r="71" spans="1:5" ht="15">
      <c r="A71" s="86" t="s">
        <v>85</v>
      </c>
      <c r="B71" s="77" t="s">
        <v>194</v>
      </c>
      <c r="C71" s="80"/>
      <c r="D71" s="78" t="s">
        <v>255</v>
      </c>
      <c r="E71" s="78" t="s">
        <v>242</v>
      </c>
    </row>
    <row r="72" spans="1:5" ht="24">
      <c r="A72" s="86" t="s">
        <v>87</v>
      </c>
      <c r="B72" s="77" t="s">
        <v>194</v>
      </c>
      <c r="C72" s="80"/>
      <c r="D72" s="78" t="s">
        <v>256</v>
      </c>
      <c r="E72" s="78" t="s">
        <v>242</v>
      </c>
    </row>
    <row r="73" spans="1:5" ht="15">
      <c r="A73" s="86" t="s">
        <v>93</v>
      </c>
      <c r="B73" s="77" t="s">
        <v>194</v>
      </c>
      <c r="C73" s="80"/>
      <c r="D73" s="78" t="s">
        <v>247</v>
      </c>
      <c r="E73" s="78" t="s">
        <v>242</v>
      </c>
    </row>
    <row r="75" ht="15">
      <c r="A75" s="89" t="s">
        <v>245</v>
      </c>
    </row>
    <row r="76" ht="15">
      <c r="A76" s="90" t="s">
        <v>246</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72" customWidth="1"/>
    <col min="7" max="16384" width="8.8515625" style="1" customWidth="1"/>
  </cols>
  <sheetData>
    <row r="1" ht="15">
      <c r="A1" s="6" t="s">
        <v>136</v>
      </c>
    </row>
    <row r="2" spans="1:5" ht="30" customHeight="1">
      <c r="A2" s="166" t="s">
        <v>160</v>
      </c>
      <c r="B2" s="166"/>
      <c r="C2" s="166"/>
      <c r="D2" s="166"/>
      <c r="E2" s="166"/>
    </row>
    <row r="4" spans="1:6" s="6" customFormat="1" ht="30" customHeight="1">
      <c r="A4" s="45" t="s">
        <v>59</v>
      </c>
      <c r="B4" s="44" t="s">
        <v>36</v>
      </c>
      <c r="C4" s="44" t="s">
        <v>37</v>
      </c>
      <c r="D4" s="44" t="s">
        <v>38</v>
      </c>
      <c r="E4" s="65" t="s">
        <v>139</v>
      </c>
      <c r="F4" s="65" t="s">
        <v>168</v>
      </c>
    </row>
    <row r="5" spans="1:9" s="6" customFormat="1" ht="30" customHeight="1">
      <c r="A5" s="59" t="s">
        <v>188</v>
      </c>
      <c r="B5" s="129">
        <v>4.4</v>
      </c>
      <c r="C5" s="129">
        <v>2.9</v>
      </c>
      <c r="D5" s="129">
        <v>3</v>
      </c>
      <c r="E5" s="129" t="s">
        <v>291</v>
      </c>
      <c r="F5" s="73" t="s">
        <v>169</v>
      </c>
      <c r="G5" s="99"/>
      <c r="H5" s="138"/>
      <c r="I5" s="138"/>
    </row>
    <row r="6" spans="1:9" s="6" customFormat="1" ht="30" customHeight="1">
      <c r="A6" s="59" t="s">
        <v>41</v>
      </c>
      <c r="B6" s="129">
        <v>5</v>
      </c>
      <c r="C6" s="129">
        <v>3.2</v>
      </c>
      <c r="D6" s="129">
        <v>3.2</v>
      </c>
      <c r="E6" s="129" t="s">
        <v>292</v>
      </c>
      <c r="F6" s="73" t="s">
        <v>169</v>
      </c>
      <c r="G6" s="99"/>
      <c r="H6" s="138"/>
      <c r="I6" s="138"/>
    </row>
    <row r="7" spans="1:9" s="6" customFormat="1" ht="30" customHeight="1">
      <c r="A7" s="59" t="s">
        <v>42</v>
      </c>
      <c r="B7" s="129">
        <v>3.9</v>
      </c>
      <c r="C7" s="129">
        <v>2.6</v>
      </c>
      <c r="D7" s="129">
        <v>2.7</v>
      </c>
      <c r="E7" s="129" t="s">
        <v>293</v>
      </c>
      <c r="F7" s="73" t="s">
        <v>169</v>
      </c>
      <c r="G7" s="99"/>
      <c r="H7" s="138"/>
      <c r="I7" s="138"/>
    </row>
    <row r="8" spans="1:9" ht="30" customHeight="1">
      <c r="A8" s="59" t="s">
        <v>189</v>
      </c>
      <c r="B8" s="129">
        <v>20.2</v>
      </c>
      <c r="C8" s="129">
        <v>34.3</v>
      </c>
      <c r="D8" s="129">
        <v>40.6</v>
      </c>
      <c r="E8" s="129" t="s">
        <v>294</v>
      </c>
      <c r="F8" s="73" t="s">
        <v>169</v>
      </c>
      <c r="G8" s="99"/>
      <c r="H8" s="7"/>
      <c r="I8" s="138"/>
    </row>
    <row r="9" spans="1:9" ht="30" customHeight="1">
      <c r="A9" s="59" t="s">
        <v>39</v>
      </c>
      <c r="B9" s="129">
        <v>20.1</v>
      </c>
      <c r="C9" s="129">
        <v>32.5</v>
      </c>
      <c r="D9" s="129">
        <v>38.1</v>
      </c>
      <c r="E9" s="129" t="s">
        <v>295</v>
      </c>
      <c r="F9" s="73" t="s">
        <v>169</v>
      </c>
      <c r="G9" s="99"/>
      <c r="H9" s="7"/>
      <c r="I9" s="138"/>
    </row>
    <row r="10" spans="1:9" ht="30" customHeight="1">
      <c r="A10" s="59" t="s">
        <v>40</v>
      </c>
      <c r="B10" s="129">
        <v>20.3</v>
      </c>
      <c r="C10" s="129">
        <v>36.2</v>
      </c>
      <c r="D10" s="129">
        <v>43</v>
      </c>
      <c r="E10" s="129" t="s">
        <v>296</v>
      </c>
      <c r="F10" s="73" t="s">
        <v>169</v>
      </c>
      <c r="G10" s="99"/>
      <c r="H10" s="7"/>
      <c r="I10" s="138"/>
    </row>
    <row r="11" spans="1:9" ht="30" customHeight="1">
      <c r="A11" s="59" t="s">
        <v>137</v>
      </c>
      <c r="B11" s="129">
        <v>71</v>
      </c>
      <c r="C11" s="129">
        <v>69.9</v>
      </c>
      <c r="D11" s="129">
        <v>75.4</v>
      </c>
      <c r="E11" s="129" t="s">
        <v>297</v>
      </c>
      <c r="F11" s="73" t="s">
        <v>170</v>
      </c>
      <c r="G11" s="99"/>
      <c r="H11" s="7"/>
      <c r="I11" s="138"/>
    </row>
    <row r="12" spans="1:9" ht="30" customHeight="1">
      <c r="A12" s="59" t="s">
        <v>138</v>
      </c>
      <c r="B12" s="129">
        <v>41.2</v>
      </c>
      <c r="C12" s="136" t="s">
        <v>166</v>
      </c>
      <c r="D12" s="129">
        <v>74.4</v>
      </c>
      <c r="E12" s="129" t="s">
        <v>298</v>
      </c>
      <c r="F12" s="73" t="s">
        <v>171</v>
      </c>
      <c r="G12" s="99"/>
      <c r="H12" s="7"/>
      <c r="I12" s="138"/>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1"/>
  <sheetViews>
    <sheetView workbookViewId="0" topLeftCell="A1">
      <selection activeCell="F1" sqref="F1"/>
    </sheetView>
  </sheetViews>
  <sheetFormatPr defaultColWidth="10.421875" defaultRowHeight="15"/>
  <cols>
    <col min="1" max="1" width="12.7109375" style="41" customWidth="1"/>
    <col min="2" max="2" width="18.7109375" style="41" customWidth="1"/>
    <col min="3" max="5" width="11.7109375" style="41" customWidth="1"/>
    <col min="6" max="6" width="30.140625" style="41" customWidth="1"/>
    <col min="7" max="7" width="3.7109375" style="41" customWidth="1"/>
    <col min="8" max="8" width="12.7109375" style="41" customWidth="1"/>
    <col min="9" max="9" width="18.7109375" style="41" customWidth="1"/>
    <col min="10" max="13" width="11.7109375" style="41" customWidth="1"/>
    <col min="14" max="16384" width="10.421875" style="41" customWidth="1"/>
  </cols>
  <sheetData>
    <row r="1" ht="15">
      <c r="A1" s="54" t="s">
        <v>140</v>
      </c>
    </row>
    <row r="3" ht="15">
      <c r="A3" s="41" t="s">
        <v>148</v>
      </c>
    </row>
    <row r="5" spans="1:6" ht="15">
      <c r="A5" s="12" t="s">
        <v>149</v>
      </c>
      <c r="B5" s="12"/>
      <c r="C5" s="12"/>
      <c r="D5" s="12"/>
      <c r="E5" s="12"/>
      <c r="F5" s="12"/>
    </row>
    <row r="6" spans="1:6" ht="15">
      <c r="A6" s="48"/>
      <c r="B6" s="48"/>
      <c r="C6" s="48" t="s">
        <v>45</v>
      </c>
      <c r="D6" s="48" t="s">
        <v>46</v>
      </c>
      <c r="E6" s="48" t="s">
        <v>47</v>
      </c>
      <c r="F6" s="48" t="s">
        <v>51</v>
      </c>
    </row>
    <row r="7" spans="1:6" ht="15" customHeight="1">
      <c r="A7" s="167" t="s">
        <v>139</v>
      </c>
      <c r="B7" s="48" t="s">
        <v>141</v>
      </c>
      <c r="C7" s="76">
        <v>995.554219</v>
      </c>
      <c r="D7" s="76">
        <v>2693.402983</v>
      </c>
      <c r="E7" s="76">
        <v>354.113708</v>
      </c>
      <c r="F7" s="76">
        <v>4043.07091</v>
      </c>
    </row>
    <row r="8" spans="1:6" ht="15">
      <c r="A8" s="167"/>
      <c r="B8" s="48" t="s">
        <v>142</v>
      </c>
      <c r="C8" s="76">
        <v>439.792598</v>
      </c>
      <c r="D8" s="76">
        <v>1304.814397</v>
      </c>
      <c r="E8" s="76">
        <v>201.381204</v>
      </c>
      <c r="F8" s="76">
        <v>1945.988199</v>
      </c>
    </row>
    <row r="9" spans="1:6" ht="15">
      <c r="A9" s="167"/>
      <c r="B9" s="48" t="s">
        <v>143</v>
      </c>
      <c r="C9" s="76">
        <v>555.761621</v>
      </c>
      <c r="D9" s="76">
        <v>1388.588586</v>
      </c>
      <c r="E9" s="76">
        <v>152.732504</v>
      </c>
      <c r="F9" s="76">
        <v>2097.082711</v>
      </c>
    </row>
    <row r="10" spans="1:6" ht="15">
      <c r="A10" s="167"/>
      <c r="B10" s="48" t="s">
        <v>144</v>
      </c>
      <c r="C10" s="76">
        <v>12725.956571</v>
      </c>
      <c r="D10" s="76">
        <v>14977.748063</v>
      </c>
      <c r="E10" s="76">
        <v>7286.722149</v>
      </c>
      <c r="F10" s="76">
        <v>34990.426783</v>
      </c>
    </row>
    <row r="11" spans="1:6" ht="15">
      <c r="A11" s="167"/>
      <c r="B11" s="48" t="s">
        <v>145</v>
      </c>
      <c r="C11" s="76">
        <v>6172.859238</v>
      </c>
      <c r="D11" s="76">
        <v>7433.348494</v>
      </c>
      <c r="E11" s="76">
        <v>4054.47411</v>
      </c>
      <c r="F11" s="76">
        <v>17660.681842</v>
      </c>
    </row>
    <row r="12" spans="1:6" ht="15">
      <c r="A12" s="167"/>
      <c r="B12" s="48" t="s">
        <v>146</v>
      </c>
      <c r="C12" s="76">
        <v>6553.097333</v>
      </c>
      <c r="D12" s="76">
        <v>7544.399569</v>
      </c>
      <c r="E12" s="76">
        <v>3232.248039</v>
      </c>
      <c r="F12" s="76">
        <v>17329.744941</v>
      </c>
    </row>
    <row r="13" spans="1:6" ht="15">
      <c r="A13" s="167"/>
      <c r="B13" s="48" t="s">
        <v>48</v>
      </c>
      <c r="C13" s="76">
        <v>1278.535002</v>
      </c>
      <c r="D13" s="76">
        <v>2870.62332</v>
      </c>
      <c r="E13" s="76">
        <v>1997.138054</v>
      </c>
      <c r="F13" s="76">
        <v>6146.296376</v>
      </c>
    </row>
    <row r="14" spans="1:6" ht="15">
      <c r="A14" s="167"/>
      <c r="B14" s="48" t="s">
        <v>49</v>
      </c>
      <c r="C14" s="76">
        <v>5460.298656</v>
      </c>
      <c r="D14" s="76">
        <v>7363.720811</v>
      </c>
      <c r="E14" s="76">
        <v>3638.515806</v>
      </c>
      <c r="F14" s="76">
        <v>16462.535273</v>
      </c>
    </row>
    <row r="15" spans="1:6" ht="15">
      <c r="A15" s="167"/>
      <c r="B15" s="48" t="s">
        <v>147</v>
      </c>
      <c r="C15" s="76">
        <v>5987.122913</v>
      </c>
      <c r="D15" s="76">
        <v>4743.403932</v>
      </c>
      <c r="E15" s="76">
        <v>1651.068289</v>
      </c>
      <c r="F15" s="76">
        <v>12381.595134</v>
      </c>
    </row>
    <row r="18" spans="1:13" ht="15">
      <c r="A18" s="12" t="s">
        <v>44</v>
      </c>
      <c r="B18" s="12"/>
      <c r="C18" s="12"/>
      <c r="D18" s="12"/>
      <c r="E18" s="12"/>
      <c r="F18" s="12"/>
      <c r="H18" s="12" t="s">
        <v>44</v>
      </c>
      <c r="I18" s="12"/>
      <c r="J18" s="12"/>
      <c r="K18" s="12"/>
      <c r="L18" s="12"/>
      <c r="M18" s="12"/>
    </row>
    <row r="19" spans="1:13" ht="15">
      <c r="A19" s="66" t="s">
        <v>276</v>
      </c>
      <c r="B19" s="68"/>
      <c r="C19" s="68"/>
      <c r="D19" s="68"/>
      <c r="E19" s="68"/>
      <c r="F19" s="67"/>
      <c r="H19" s="66" t="s">
        <v>152</v>
      </c>
      <c r="I19" s="68"/>
      <c r="J19" s="68"/>
      <c r="K19" s="68"/>
      <c r="L19" s="68"/>
      <c r="M19" s="67"/>
    </row>
    <row r="20" spans="1:13" ht="15">
      <c r="A20" s="48"/>
      <c r="B20" s="48"/>
      <c r="C20" s="48" t="s">
        <v>45</v>
      </c>
      <c r="D20" s="48" t="s">
        <v>46</v>
      </c>
      <c r="E20" s="48" t="s">
        <v>47</v>
      </c>
      <c r="F20" s="48" t="s">
        <v>51</v>
      </c>
      <c r="H20" s="48"/>
      <c r="I20" s="48"/>
      <c r="J20" s="48" t="s">
        <v>45</v>
      </c>
      <c r="K20" s="48" t="s">
        <v>46</v>
      </c>
      <c r="L20" s="48" t="s">
        <v>47</v>
      </c>
      <c r="M20" s="48" t="s">
        <v>51</v>
      </c>
    </row>
    <row r="21" spans="1:17" ht="15">
      <c r="A21" s="167" t="s">
        <v>50</v>
      </c>
      <c r="B21" s="48" t="s">
        <v>141</v>
      </c>
      <c r="C21" s="76">
        <v>1124.09</v>
      </c>
      <c r="D21" s="76">
        <v>2578.48</v>
      </c>
      <c r="E21" s="76">
        <v>340.502</v>
      </c>
      <c r="F21" s="76">
        <v>4043.07</v>
      </c>
      <c r="H21" s="167" t="s">
        <v>50</v>
      </c>
      <c r="I21" s="48" t="s">
        <v>141</v>
      </c>
      <c r="J21" s="76">
        <v>1128.596</v>
      </c>
      <c r="K21" s="76">
        <v>2582.677</v>
      </c>
      <c r="L21" s="76">
        <v>349.176</v>
      </c>
      <c r="M21" s="76">
        <v>4060.45</v>
      </c>
      <c r="N21" s="120"/>
      <c r="O21" s="120"/>
      <c r="P21" s="120"/>
      <c r="Q21" s="120"/>
    </row>
    <row r="22" spans="1:17" ht="15">
      <c r="A22" s="167"/>
      <c r="B22" s="48" t="s">
        <v>142</v>
      </c>
      <c r="C22" s="76">
        <v>491.757</v>
      </c>
      <c r="D22" s="76">
        <v>1253.47</v>
      </c>
      <c r="E22" s="76">
        <v>200.382</v>
      </c>
      <c r="F22" s="76">
        <v>1945.61</v>
      </c>
      <c r="H22" s="167"/>
      <c r="I22" s="48" t="s">
        <v>142</v>
      </c>
      <c r="J22" s="76">
        <v>492.338</v>
      </c>
      <c r="K22" s="76">
        <v>1262.21</v>
      </c>
      <c r="L22" s="76">
        <v>202.579</v>
      </c>
      <c r="M22" s="76">
        <v>1957.126</v>
      </c>
      <c r="N22" s="120"/>
      <c r="O22" s="120"/>
      <c r="P22" s="120"/>
      <c r="Q22" s="120"/>
    </row>
    <row r="23" spans="1:17" ht="15">
      <c r="A23" s="167"/>
      <c r="B23" s="48" t="s">
        <v>143</v>
      </c>
      <c r="C23" s="76">
        <v>632.333</v>
      </c>
      <c r="D23" s="76">
        <v>1325.01</v>
      </c>
      <c r="E23" s="76">
        <v>140.12</v>
      </c>
      <c r="F23" s="76">
        <v>2097.46</v>
      </c>
      <c r="H23" s="167"/>
      <c r="I23" s="48" t="s">
        <v>143</v>
      </c>
      <c r="J23" s="76">
        <v>636.259</v>
      </c>
      <c r="K23" s="76">
        <v>1320.468</v>
      </c>
      <c r="L23" s="76">
        <v>146.597</v>
      </c>
      <c r="M23" s="76">
        <v>2103.324</v>
      </c>
      <c r="N23" s="120"/>
      <c r="O23" s="120"/>
      <c r="P23" s="120"/>
      <c r="Q23" s="120"/>
    </row>
    <row r="24" spans="1:17" ht="15">
      <c r="A24" s="167"/>
      <c r="B24" s="48" t="s">
        <v>144</v>
      </c>
      <c r="C24" s="76">
        <v>13455.3</v>
      </c>
      <c r="D24" s="76">
        <v>14637.4</v>
      </c>
      <c r="E24" s="76">
        <v>6897.69</v>
      </c>
      <c r="F24" s="76">
        <v>34990.4</v>
      </c>
      <c r="H24" s="167"/>
      <c r="I24" s="48" t="s">
        <v>144</v>
      </c>
      <c r="J24" s="76">
        <v>13670.603</v>
      </c>
      <c r="K24" s="76">
        <v>14537.08</v>
      </c>
      <c r="L24" s="76">
        <v>6792.927</v>
      </c>
      <c r="M24" s="76">
        <v>35000.61</v>
      </c>
      <c r="N24" s="120"/>
      <c r="O24" s="120"/>
      <c r="P24" s="120"/>
      <c r="Q24" s="120"/>
    </row>
    <row r="25" spans="1:17" ht="15">
      <c r="A25" s="167"/>
      <c r="B25" s="48" t="s">
        <v>145</v>
      </c>
      <c r="C25" s="76">
        <v>6408.07</v>
      </c>
      <c r="D25" s="76">
        <v>7284.09</v>
      </c>
      <c r="E25" s="76">
        <v>3968.37</v>
      </c>
      <c r="F25" s="76">
        <v>17660.5</v>
      </c>
      <c r="H25" s="167"/>
      <c r="I25" s="48" t="s">
        <v>145</v>
      </c>
      <c r="J25" s="76">
        <v>6539.197</v>
      </c>
      <c r="K25" s="76">
        <v>7229.604</v>
      </c>
      <c r="L25" s="76">
        <v>3929.983</v>
      </c>
      <c r="M25" s="76">
        <v>17698.784</v>
      </c>
      <c r="N25" s="120"/>
      <c r="O25" s="120"/>
      <c r="P25" s="120"/>
      <c r="Q25" s="120"/>
    </row>
    <row r="26" spans="1:17" ht="15">
      <c r="A26" s="167"/>
      <c r="B26" s="48" t="s">
        <v>146</v>
      </c>
      <c r="C26" s="76">
        <v>7047.24</v>
      </c>
      <c r="D26" s="76">
        <v>7353.31</v>
      </c>
      <c r="E26" s="76">
        <v>2929.32</v>
      </c>
      <c r="F26" s="76">
        <v>17329.9</v>
      </c>
      <c r="H26" s="167"/>
      <c r="I26" s="48" t="s">
        <v>146</v>
      </c>
      <c r="J26" s="76">
        <v>7131.407</v>
      </c>
      <c r="K26" s="76">
        <v>7307.476</v>
      </c>
      <c r="L26" s="76">
        <v>2862.944</v>
      </c>
      <c r="M26" s="76">
        <v>17301.826</v>
      </c>
      <c r="N26" s="120"/>
      <c r="O26" s="120"/>
      <c r="P26" s="120"/>
      <c r="Q26" s="120"/>
    </row>
    <row r="27" spans="1:17" ht="15">
      <c r="A27" s="167"/>
      <c r="B27" s="48" t="s">
        <v>48</v>
      </c>
      <c r="C27" s="76">
        <v>1347.76</v>
      </c>
      <c r="D27" s="76">
        <v>3013.7</v>
      </c>
      <c r="E27" s="76">
        <v>1784.84</v>
      </c>
      <c r="F27" s="76">
        <v>6146.3</v>
      </c>
      <c r="H27" s="167"/>
      <c r="I27" s="48" t="s">
        <v>48</v>
      </c>
      <c r="J27" s="76">
        <v>1361.92</v>
      </c>
      <c r="K27" s="76">
        <v>3012.607</v>
      </c>
      <c r="L27" s="76">
        <v>1804.51</v>
      </c>
      <c r="M27" s="76">
        <v>6179.037</v>
      </c>
      <c r="N27" s="120"/>
      <c r="O27" s="120"/>
      <c r="P27" s="120"/>
      <c r="Q27" s="120"/>
    </row>
    <row r="28" spans="1:17" ht="15">
      <c r="A28" s="167"/>
      <c r="B28" s="48" t="s">
        <v>49</v>
      </c>
      <c r="C28" s="76">
        <v>5688.78</v>
      </c>
      <c r="D28" s="76">
        <v>7196.77</v>
      </c>
      <c r="E28" s="76">
        <v>3576.98</v>
      </c>
      <c r="F28" s="76">
        <v>16462.5</v>
      </c>
      <c r="H28" s="167"/>
      <c r="I28" s="48" t="s">
        <v>49</v>
      </c>
      <c r="J28" s="76">
        <v>5851.601</v>
      </c>
      <c r="K28" s="76">
        <v>7201.395</v>
      </c>
      <c r="L28" s="76">
        <v>3506.289</v>
      </c>
      <c r="M28" s="76">
        <v>16559.285</v>
      </c>
      <c r="N28" s="120"/>
      <c r="O28" s="120"/>
      <c r="P28" s="120"/>
      <c r="Q28" s="120"/>
    </row>
    <row r="29" spans="1:17" ht="15">
      <c r="A29" s="167"/>
      <c r="B29" s="48" t="s">
        <v>147</v>
      </c>
      <c r="C29" s="76">
        <v>6418.77</v>
      </c>
      <c r="D29" s="76">
        <v>4426.93</v>
      </c>
      <c r="E29" s="76">
        <v>1535.88</v>
      </c>
      <c r="F29" s="76">
        <v>12381.6</v>
      </c>
      <c r="H29" s="167"/>
      <c r="I29" s="48" t="s">
        <v>147</v>
      </c>
      <c r="J29" s="76">
        <v>6457.083</v>
      </c>
      <c r="K29" s="76">
        <v>4323.078</v>
      </c>
      <c r="L29" s="76">
        <v>1482.128</v>
      </c>
      <c r="M29" s="76">
        <v>12262.288</v>
      </c>
      <c r="N29" s="120"/>
      <c r="O29" s="120"/>
      <c r="P29" s="120"/>
      <c r="Q29" s="120"/>
    </row>
    <row r="30" ht="15">
      <c r="A30" s="14"/>
    </row>
    <row r="31" spans="2:6" ht="15">
      <c r="B31" s="14"/>
      <c r="C31" s="14"/>
      <c r="D31" s="14"/>
      <c r="E31" s="14"/>
      <c r="F31" s="14"/>
    </row>
    <row r="32" spans="1:6" ht="15">
      <c r="A32" s="12" t="s">
        <v>150</v>
      </c>
      <c r="B32" s="48"/>
      <c r="C32" s="48" t="s">
        <v>45</v>
      </c>
      <c r="D32" s="48" t="s">
        <v>46</v>
      </c>
      <c r="E32" s="48" t="s">
        <v>47</v>
      </c>
      <c r="F32" s="48" t="s">
        <v>51</v>
      </c>
    </row>
    <row r="33" spans="1:12" ht="13.9" customHeight="1">
      <c r="A33" s="154" t="s">
        <v>151</v>
      </c>
      <c r="B33" s="48" t="s">
        <v>141</v>
      </c>
      <c r="C33" s="76">
        <f>(C21-C7)/C21*100</f>
        <v>11.434652118602598</v>
      </c>
      <c r="D33" s="76">
        <f aca="true" t="shared" si="0" ref="D33:F33">(D21-D7)/D21*100</f>
        <v>-4.457005018460486</v>
      </c>
      <c r="E33" s="76">
        <f t="shared" si="0"/>
        <v>-3.997541277290578</v>
      </c>
      <c r="F33" s="76">
        <f t="shared" si="0"/>
        <v>-2.2507648884358517E-05</v>
      </c>
      <c r="I33" s="105"/>
      <c r="J33" s="105"/>
      <c r="K33" s="105"/>
      <c r="L33" s="105"/>
    </row>
    <row r="34" spans="1:12" ht="13.9" customHeight="1">
      <c r="A34" s="154"/>
      <c r="B34" s="48" t="s">
        <v>142</v>
      </c>
      <c r="C34" s="76">
        <f aca="true" t="shared" si="1" ref="C34:F34">(C22-C8)/C22*100</f>
        <v>10.567089436449304</v>
      </c>
      <c r="D34" s="76">
        <f t="shared" si="1"/>
        <v>-4.096180762204127</v>
      </c>
      <c r="E34" s="76">
        <f t="shared" si="1"/>
        <v>-0.4986495793035261</v>
      </c>
      <c r="F34" s="76">
        <f t="shared" si="1"/>
        <v>-0.019438582244128838</v>
      </c>
      <c r="I34" s="105"/>
      <c r="J34" s="105"/>
      <c r="K34" s="105"/>
      <c r="L34" s="105"/>
    </row>
    <row r="35" spans="1:12" ht="15">
      <c r="A35" s="154"/>
      <c r="B35" s="48" t="s">
        <v>143</v>
      </c>
      <c r="C35" s="76">
        <f aca="true" t="shared" si="2" ref="C35:F35">(C23-C9)/C23*100</f>
        <v>12.109344127224102</v>
      </c>
      <c r="D35" s="76">
        <f t="shared" si="2"/>
        <v>-4.7983476351121945</v>
      </c>
      <c r="E35" s="76">
        <f t="shared" si="2"/>
        <v>-9.001216100485298</v>
      </c>
      <c r="F35" s="76">
        <f t="shared" si="2"/>
        <v>0.017987899650053818</v>
      </c>
      <c r="I35" s="105"/>
      <c r="J35" s="105"/>
      <c r="K35" s="105"/>
      <c r="L35" s="105"/>
    </row>
    <row r="36" spans="1:6" ht="15">
      <c r="A36" s="154"/>
      <c r="B36" s="48" t="s">
        <v>144</v>
      </c>
      <c r="C36" s="76">
        <f aca="true" t="shared" si="3" ref="C36:F36">(C24-C10)/C24*100</f>
        <v>5.420491769042672</v>
      </c>
      <c r="D36" s="76">
        <f t="shared" si="3"/>
        <v>-2.3251947955237915</v>
      </c>
      <c r="E36" s="76">
        <f t="shared" si="3"/>
        <v>-5.640035272678253</v>
      </c>
      <c r="F36" s="76">
        <f t="shared" si="3"/>
        <v>-7.65438520312999E-05</v>
      </c>
    </row>
    <row r="37" spans="1:6" ht="15">
      <c r="A37" s="154"/>
      <c r="B37" s="48" t="s">
        <v>145</v>
      </c>
      <c r="C37" s="76">
        <f aca="true" t="shared" si="4" ref="C37:F37">(C25-C11)/C25*100</f>
        <v>3.6705398349268927</v>
      </c>
      <c r="D37" s="76">
        <f t="shared" si="4"/>
        <v>-2.0491028254730472</v>
      </c>
      <c r="E37" s="76">
        <f t="shared" si="4"/>
        <v>-2.1697601282138566</v>
      </c>
      <c r="F37" s="76">
        <f t="shared" si="4"/>
        <v>-0.0010296537470727302</v>
      </c>
    </row>
    <row r="38" spans="1:6" ht="15">
      <c r="A38" s="154"/>
      <c r="B38" s="48" t="s">
        <v>146</v>
      </c>
      <c r="C38" s="76">
        <f aca="true" t="shared" si="5" ref="C38:F38">(C26-C12)/C26*100</f>
        <v>7.011860912924778</v>
      </c>
      <c r="D38" s="76">
        <f t="shared" si="5"/>
        <v>-2.5986877882205395</v>
      </c>
      <c r="E38" s="76">
        <f t="shared" si="5"/>
        <v>-10.341240936463066</v>
      </c>
      <c r="F38" s="76">
        <f t="shared" si="5"/>
        <v>0.0008947483828563325</v>
      </c>
    </row>
    <row r="39" spans="1:6" ht="15">
      <c r="A39" s="154"/>
      <c r="B39" s="48" t="s">
        <v>48</v>
      </c>
      <c r="C39" s="76">
        <f aca="true" t="shared" si="6" ref="C39:F39">(C27-C13)/C27*100</f>
        <v>5.136300083100843</v>
      </c>
      <c r="D39" s="76">
        <f t="shared" si="6"/>
        <v>4.747542223844433</v>
      </c>
      <c r="E39" s="76">
        <f t="shared" si="6"/>
        <v>-11.89451457833756</v>
      </c>
      <c r="F39" s="76">
        <f t="shared" si="6"/>
        <v>5.896230252257824E-05</v>
      </c>
    </row>
    <row r="40" spans="1:6" ht="15">
      <c r="A40" s="154"/>
      <c r="B40" s="48" t="s">
        <v>49</v>
      </c>
      <c r="C40" s="76">
        <f aca="true" t="shared" si="7" ref="C40:F40">(C28-C14)/C28*100</f>
        <v>4.0163505004587945</v>
      </c>
      <c r="D40" s="76">
        <f t="shared" si="7"/>
        <v>-2.319801952820497</v>
      </c>
      <c r="E40" s="76">
        <f t="shared" si="7"/>
        <v>-1.720328489396079</v>
      </c>
      <c r="F40" s="76">
        <f t="shared" si="7"/>
        <v>-0.00021426271830721504</v>
      </c>
    </row>
    <row r="41" spans="1:6" ht="15">
      <c r="A41" s="154"/>
      <c r="B41" s="48" t="s">
        <v>147</v>
      </c>
      <c r="C41" s="76">
        <f aca="true" t="shared" si="8" ref="C41:F41">(C29-C15)/C29*100</f>
        <v>6.724763264613006</v>
      </c>
      <c r="D41" s="76">
        <f t="shared" si="8"/>
        <v>-7.148835242481807</v>
      </c>
      <c r="E41" s="76">
        <f t="shared" si="8"/>
        <v>-7.499823488814227</v>
      </c>
      <c r="F41" s="76">
        <f t="shared" si="8"/>
        <v>3.9300251995942186E-05</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
  <sheetViews>
    <sheetView workbookViewId="0" topLeftCell="A1">
      <selection activeCell="C1" sqref="C1"/>
    </sheetView>
  </sheetViews>
  <sheetFormatPr defaultColWidth="8.8515625" defaultRowHeight="15" customHeight="1"/>
  <cols>
    <col min="1" max="1" width="75.421875" style="41" customWidth="1"/>
    <col min="2" max="2" width="15.7109375" style="41" customWidth="1"/>
    <col min="3" max="3" width="44.28125" style="41" customWidth="1"/>
    <col min="4" max="16384" width="8.8515625" style="13" customWidth="1"/>
  </cols>
  <sheetData>
    <row r="1" ht="15" customHeight="1">
      <c r="A1" s="54" t="s">
        <v>98</v>
      </c>
    </row>
    <row r="3" spans="1:3" ht="15" customHeight="1">
      <c r="A3" s="170" t="s">
        <v>9</v>
      </c>
      <c r="B3" s="171"/>
      <c r="C3" s="172"/>
    </row>
    <row r="4" spans="1:3" ht="15" customHeight="1">
      <c r="A4" s="53" t="s">
        <v>161</v>
      </c>
      <c r="B4" s="5" t="s">
        <v>259</v>
      </c>
      <c r="C4" s="4"/>
    </row>
    <row r="5" spans="1:3" ht="15" customHeight="1">
      <c r="A5" s="53" t="s">
        <v>162</v>
      </c>
      <c r="B5" s="5" t="s">
        <v>260</v>
      </c>
      <c r="C5" s="4"/>
    </row>
    <row r="6" spans="1:3" ht="60" customHeight="1">
      <c r="A6" s="55" t="s">
        <v>13</v>
      </c>
      <c r="B6" s="177"/>
      <c r="C6" s="178"/>
    </row>
    <row r="7" spans="1:3" ht="15" customHeight="1">
      <c r="A7" s="56" t="s">
        <v>163</v>
      </c>
      <c r="B7" s="5" t="s">
        <v>260</v>
      </c>
      <c r="C7" s="4"/>
    </row>
    <row r="8" spans="1:3" ht="60" customHeight="1">
      <c r="A8" s="55" t="s">
        <v>31</v>
      </c>
      <c r="B8" s="177"/>
      <c r="C8" s="178"/>
    </row>
    <row r="9" spans="1:3" ht="15" customHeight="1">
      <c r="A9" s="150" t="s">
        <v>164</v>
      </c>
      <c r="B9" s="173"/>
      <c r="C9" s="151"/>
    </row>
    <row r="10" spans="1:7" ht="15" customHeight="1">
      <c r="A10" s="53" t="s">
        <v>86</v>
      </c>
      <c r="B10" s="127">
        <v>0</v>
      </c>
      <c r="C10" s="4" t="s">
        <v>88</v>
      </c>
      <c r="G10" s="16"/>
    </row>
    <row r="11" spans="1:7" ht="15" customHeight="1">
      <c r="A11" s="53" t="s">
        <v>84</v>
      </c>
      <c r="B11" s="127">
        <v>0</v>
      </c>
      <c r="C11" s="4" t="s">
        <v>89</v>
      </c>
      <c r="G11" s="16"/>
    </row>
    <row r="12" spans="1:7" ht="15" customHeight="1">
      <c r="A12" s="53" t="s">
        <v>165</v>
      </c>
      <c r="B12" s="127">
        <v>9809</v>
      </c>
      <c r="C12" s="4" t="s">
        <v>90</v>
      </c>
      <c r="G12" s="16"/>
    </row>
    <row r="13" spans="1:7" ht="15" customHeight="1">
      <c r="A13" s="53" t="s">
        <v>85</v>
      </c>
      <c r="B13" s="127">
        <v>23981</v>
      </c>
      <c r="C13" s="4" t="s">
        <v>91</v>
      </c>
      <c r="G13" s="15"/>
    </row>
    <row r="14" spans="1:7" ht="30" customHeight="1">
      <c r="A14" s="52" t="s">
        <v>87</v>
      </c>
      <c r="B14" s="127">
        <v>0</v>
      </c>
      <c r="C14" s="4" t="s">
        <v>92</v>
      </c>
      <c r="G14" s="15"/>
    </row>
    <row r="15" spans="1:7" ht="15" customHeight="1">
      <c r="A15" s="52" t="s">
        <v>93</v>
      </c>
      <c r="B15" s="127">
        <v>33790</v>
      </c>
      <c r="C15" s="4"/>
      <c r="G15" s="15"/>
    </row>
    <row r="16" spans="1:3" ht="15" customHeight="1">
      <c r="A16" s="150" t="s">
        <v>81</v>
      </c>
      <c r="B16" s="173"/>
      <c r="C16" s="151"/>
    </row>
    <row r="17" spans="1:4" ht="15" customHeight="1">
      <c r="A17" s="57" t="s">
        <v>82</v>
      </c>
      <c r="B17" s="177" t="s">
        <v>261</v>
      </c>
      <c r="C17" s="178"/>
      <c r="D17" s="101"/>
    </row>
    <row r="18" spans="1:3" ht="15" customHeight="1">
      <c r="A18" s="150" t="s">
        <v>94</v>
      </c>
      <c r="B18" s="173"/>
      <c r="C18" s="151"/>
    </row>
    <row r="19" spans="1:3" ht="15" customHeight="1">
      <c r="A19" s="53" t="s">
        <v>10</v>
      </c>
      <c r="B19" s="5" t="s">
        <v>259</v>
      </c>
      <c r="C19" s="4"/>
    </row>
    <row r="20" spans="1:3" ht="15" customHeight="1">
      <c r="A20" s="53" t="s">
        <v>11</v>
      </c>
      <c r="B20" s="5" t="s">
        <v>260</v>
      </c>
      <c r="C20" s="4"/>
    </row>
    <row r="21" spans="1:3" ht="15" customHeight="1">
      <c r="A21" s="53" t="s">
        <v>12</v>
      </c>
      <c r="B21" s="5" t="s">
        <v>260</v>
      </c>
      <c r="C21" s="4"/>
    </row>
    <row r="22" spans="1:3" ht="15" customHeight="1">
      <c r="A22" s="174" t="s">
        <v>95</v>
      </c>
      <c r="B22" s="175"/>
      <c r="C22" s="176"/>
    </row>
    <row r="23" spans="1:3" ht="15" customHeight="1">
      <c r="A23" s="4" t="s">
        <v>10</v>
      </c>
      <c r="B23" s="5" t="s">
        <v>259</v>
      </c>
      <c r="C23" s="4"/>
    </row>
    <row r="24" spans="1:3" ht="15" customHeight="1">
      <c r="A24" s="4" t="s">
        <v>32</v>
      </c>
      <c r="B24" s="5" t="s">
        <v>260</v>
      </c>
      <c r="C24" s="4"/>
    </row>
    <row r="25" spans="1:3" ht="30" customHeight="1">
      <c r="A25" s="58" t="s">
        <v>33</v>
      </c>
      <c r="B25" s="137" t="s">
        <v>242</v>
      </c>
      <c r="C25" s="59" t="s">
        <v>96</v>
      </c>
    </row>
    <row r="26" spans="1:3" ht="15" customHeight="1">
      <c r="A26" s="174" t="s">
        <v>34</v>
      </c>
      <c r="B26" s="175"/>
      <c r="C26" s="176"/>
    </row>
    <row r="27" spans="1:3" ht="194.25" customHeight="1">
      <c r="A27" s="4" t="s">
        <v>97</v>
      </c>
      <c r="B27" s="168" t="s">
        <v>286</v>
      </c>
      <c r="C27" s="169"/>
    </row>
    <row r="28" ht="94.9" customHeight="1"/>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1"/>
  <sheetViews>
    <sheetView workbookViewId="0" topLeftCell="A1">
      <selection activeCell="C21" sqref="C21"/>
    </sheetView>
  </sheetViews>
  <sheetFormatPr defaultColWidth="8.8515625" defaultRowHeight="15"/>
  <cols>
    <col min="1" max="2" width="25.7109375" style="9" customWidth="1"/>
    <col min="3" max="3" width="52.00390625" style="9" customWidth="1"/>
    <col min="4" max="16384" width="8.8515625" style="9" customWidth="1"/>
  </cols>
  <sheetData>
    <row r="1" ht="15">
      <c r="A1" s="29" t="s">
        <v>129</v>
      </c>
    </row>
    <row r="2" ht="15">
      <c r="A2" s="31" t="s">
        <v>30</v>
      </c>
    </row>
    <row r="3" ht="15">
      <c r="A3" s="31" t="s">
        <v>130</v>
      </c>
    </row>
    <row r="5" spans="1:3" ht="25.5">
      <c r="A5" s="8" t="s">
        <v>43</v>
      </c>
      <c r="B5" s="8" t="s">
        <v>29</v>
      </c>
      <c r="C5" s="11" t="s">
        <v>17</v>
      </c>
    </row>
    <row r="6" spans="1:4" ht="15">
      <c r="A6" s="10" t="s">
        <v>268</v>
      </c>
      <c r="B6" s="103">
        <v>3.7663724773736575</v>
      </c>
      <c r="C6" s="104" t="s">
        <v>273</v>
      </c>
      <c r="D6" s="102"/>
    </row>
    <row r="7" spans="1:3" ht="15">
      <c r="A7" s="10" t="s">
        <v>269</v>
      </c>
      <c r="B7" s="103">
        <v>2.6538804638715434</v>
      </c>
      <c r="C7" s="10" t="s">
        <v>274</v>
      </c>
    </row>
    <row r="8" spans="1:3" ht="15">
      <c r="A8" s="10" t="s">
        <v>270</v>
      </c>
      <c r="B8" s="103">
        <v>3.6556036556036555</v>
      </c>
      <c r="C8" s="10" t="s">
        <v>274</v>
      </c>
    </row>
    <row r="9" spans="1:3" ht="15">
      <c r="A9" s="10" t="s">
        <v>225</v>
      </c>
      <c r="B9" s="103">
        <v>2.721774193548387</v>
      </c>
      <c r="C9" s="10" t="s">
        <v>275</v>
      </c>
    </row>
    <row r="10" spans="1:3" ht="15">
      <c r="A10" s="10" t="s">
        <v>271</v>
      </c>
      <c r="B10" s="103">
        <v>0.2745959516711125</v>
      </c>
      <c r="C10" s="10" t="s">
        <v>275</v>
      </c>
    </row>
    <row r="11" spans="1:3" ht="15">
      <c r="A11" s="10" t="s">
        <v>272</v>
      </c>
      <c r="B11" s="103">
        <v>0.3663003663003663</v>
      </c>
      <c r="C11" s="10" t="s">
        <v>275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tabSelected="1" zoomScale="106" zoomScaleNormal="106" workbookViewId="0" topLeftCell="A1">
      <selection activeCell="C1" sqref="C1"/>
    </sheetView>
  </sheetViews>
  <sheetFormatPr defaultColWidth="15.57421875" defaultRowHeight="15" customHeight="1"/>
  <cols>
    <col min="1" max="1" width="45.7109375" style="19" customWidth="1"/>
    <col min="2" max="4" width="18.7109375" style="19" customWidth="1"/>
    <col min="5" max="6" width="14.57421875" style="19" customWidth="1"/>
    <col min="7" max="7" width="18.7109375" style="19" customWidth="1"/>
    <col min="8" max="16384" width="15.57421875" style="19" customWidth="1"/>
  </cols>
  <sheetData>
    <row r="1" spans="1:7" ht="12.75">
      <c r="A1" s="18" t="s">
        <v>158</v>
      </c>
      <c r="G1" s="18"/>
    </row>
    <row r="3" spans="1:10" s="34" customFormat="1" ht="60" customHeight="1">
      <c r="A3" s="33" t="s">
        <v>57</v>
      </c>
      <c r="B3" s="35" t="s">
        <v>58</v>
      </c>
      <c r="C3" s="35" t="s">
        <v>283</v>
      </c>
      <c r="D3" s="35" t="s">
        <v>61</v>
      </c>
      <c r="E3" s="145" t="s">
        <v>62</v>
      </c>
      <c r="F3" s="146" t="s">
        <v>56</v>
      </c>
      <c r="G3" s="35" t="s">
        <v>56</v>
      </c>
      <c r="I3" s="35" t="s">
        <v>287</v>
      </c>
      <c r="J3" s="35" t="s">
        <v>288</v>
      </c>
    </row>
    <row r="4" spans="1:10" s="63" customFormat="1" ht="12.75">
      <c r="A4" s="139" t="s">
        <v>155</v>
      </c>
      <c r="B4" s="140"/>
      <c r="C4" s="140"/>
      <c r="D4" s="140"/>
      <c r="E4" s="140"/>
      <c r="F4" s="140"/>
      <c r="G4" s="141"/>
      <c r="I4" s="122"/>
      <c r="J4" s="122"/>
    </row>
    <row r="5" spans="1:10" s="16" customFormat="1" ht="27.75">
      <c r="A5" s="17" t="s">
        <v>180</v>
      </c>
      <c r="B5" s="121">
        <v>48.977619267</v>
      </c>
      <c r="C5" s="117">
        <v>1.80931873882992</v>
      </c>
      <c r="D5" s="118">
        <v>0.886161238951998</v>
      </c>
      <c r="E5" s="115">
        <v>47.2407749176826</v>
      </c>
      <c r="F5" s="115">
        <v>50.714463143365194</v>
      </c>
      <c r="G5" s="127">
        <v>2655</v>
      </c>
      <c r="H5" s="119"/>
      <c r="I5" s="116">
        <v>1.15</v>
      </c>
      <c r="J5" s="123"/>
    </row>
    <row r="6" spans="1:10" ht="25.5">
      <c r="A6" s="17" t="s">
        <v>118</v>
      </c>
      <c r="B6" s="76">
        <v>54.364573051</v>
      </c>
      <c r="C6" s="117">
        <v>2.2789294282586603</v>
      </c>
      <c r="D6" s="118">
        <v>1.23893024665101</v>
      </c>
      <c r="E6" s="115">
        <v>51.9363140742256</v>
      </c>
      <c r="F6" s="115">
        <v>56.79283139981221</v>
      </c>
      <c r="G6" s="88">
        <v>1460</v>
      </c>
      <c r="I6" s="124"/>
      <c r="J6" s="124"/>
    </row>
    <row r="7" spans="1:10" ht="25.5">
      <c r="A7" s="17" t="s">
        <v>119</v>
      </c>
      <c r="B7" s="76">
        <v>43.97879474</v>
      </c>
      <c r="C7" s="117">
        <v>2.90213702454378</v>
      </c>
      <c r="D7" s="118">
        <v>1.27632488035679</v>
      </c>
      <c r="E7" s="115">
        <v>41.4772437785708</v>
      </c>
      <c r="F7" s="115">
        <v>46.4803453747142</v>
      </c>
      <c r="G7" s="88">
        <v>1195</v>
      </c>
      <c r="I7" s="124"/>
      <c r="J7" s="124"/>
    </row>
    <row r="8" spans="1:10" s="20" customFormat="1" ht="25.5">
      <c r="A8" s="17" t="s">
        <v>181</v>
      </c>
      <c r="B8" s="76">
        <v>3.5997757753</v>
      </c>
      <c r="C8" s="117">
        <v>3.12659070609119</v>
      </c>
      <c r="D8" s="118">
        <v>0.11255025516060602</v>
      </c>
      <c r="E8" s="115">
        <v>3.37918133928757</v>
      </c>
      <c r="F8" s="115">
        <v>3.82037023241873</v>
      </c>
      <c r="G8" s="88">
        <v>1313</v>
      </c>
      <c r="I8" s="125"/>
      <c r="J8" s="125"/>
    </row>
    <row r="9" spans="1:10" s="20" customFormat="1" ht="14.45" customHeight="1">
      <c r="A9" s="139" t="s">
        <v>154</v>
      </c>
      <c r="B9" s="140"/>
      <c r="C9" s="140"/>
      <c r="D9" s="140"/>
      <c r="E9" s="140"/>
      <c r="F9" s="140"/>
      <c r="G9" s="141"/>
      <c r="I9" s="125"/>
      <c r="J9" s="125"/>
    </row>
    <row r="10" spans="1:10" s="16" customFormat="1" ht="27.75">
      <c r="A10" s="17" t="s">
        <v>182</v>
      </c>
      <c r="B10" s="121">
        <v>31.696738633</v>
      </c>
      <c r="C10" s="117">
        <v>0.954384720560783</v>
      </c>
      <c r="D10" s="118">
        <v>0.302508830688635</v>
      </c>
      <c r="E10" s="115">
        <v>31.1038322470035</v>
      </c>
      <c r="F10" s="115">
        <v>32.2896450733136</v>
      </c>
      <c r="G10" s="127">
        <v>10475</v>
      </c>
      <c r="I10" s="116">
        <v>0.7</v>
      </c>
      <c r="J10" s="126"/>
    </row>
    <row r="11" spans="1:7" ht="25.5">
      <c r="A11" s="17" t="s">
        <v>117</v>
      </c>
      <c r="B11" s="76">
        <v>30.44518697</v>
      </c>
      <c r="C11" s="117">
        <v>1.37879249527887</v>
      </c>
      <c r="D11" s="118">
        <v>0.419775951603799</v>
      </c>
      <c r="E11" s="115">
        <v>29.6224411136062</v>
      </c>
      <c r="F11" s="115">
        <v>31.2679326070452</v>
      </c>
      <c r="G11" s="88">
        <v>5338</v>
      </c>
    </row>
    <row r="12" spans="1:7" ht="25.5">
      <c r="A12" s="17" t="s">
        <v>159</v>
      </c>
      <c r="B12" s="76">
        <v>32.972190511</v>
      </c>
      <c r="C12" s="117">
        <v>1.40478863641842</v>
      </c>
      <c r="D12" s="118">
        <v>0.46318958781033803</v>
      </c>
      <c r="E12" s="115">
        <v>32.0643557669936</v>
      </c>
      <c r="F12" s="115">
        <v>33.8800255872381</v>
      </c>
      <c r="G12" s="88">
        <v>5137</v>
      </c>
    </row>
    <row r="13" spans="1:7" ht="25.5">
      <c r="A13" s="17" t="s">
        <v>183</v>
      </c>
      <c r="B13" s="76">
        <v>42.156170692</v>
      </c>
      <c r="C13" s="117">
        <v>2.1548495619363996</v>
      </c>
      <c r="D13" s="118">
        <v>0.9084020633564621</v>
      </c>
      <c r="E13" s="115">
        <v>40.3757355439687</v>
      </c>
      <c r="F13" s="115">
        <v>43.9366061992898</v>
      </c>
      <c r="G13" s="88">
        <v>2073</v>
      </c>
    </row>
    <row r="14" spans="1:7" ht="25.5">
      <c r="A14" s="17" t="s">
        <v>184</v>
      </c>
      <c r="B14" s="76">
        <v>41.567575052</v>
      </c>
      <c r="C14" s="117">
        <v>1.9884892101418399</v>
      </c>
      <c r="D14" s="118">
        <v>0.8265667434572059</v>
      </c>
      <c r="E14" s="115">
        <v>39.9475339351377</v>
      </c>
      <c r="F14" s="115">
        <v>43.187616031127</v>
      </c>
      <c r="G14" s="88">
        <v>2382</v>
      </c>
    </row>
    <row r="15" spans="1:7" ht="25.5">
      <c r="A15" s="17" t="s">
        <v>185</v>
      </c>
      <c r="B15" s="76">
        <v>35.321818016</v>
      </c>
      <c r="C15" s="117">
        <v>1.31153990500525</v>
      </c>
      <c r="D15" s="118">
        <v>0.46325973824934497</v>
      </c>
      <c r="E15" s="115">
        <v>34.4138455980026</v>
      </c>
      <c r="F15" s="115">
        <v>36.2297904029149</v>
      </c>
      <c r="G15" s="88">
        <v>5532</v>
      </c>
    </row>
    <row r="16" spans="1:7" ht="25.5">
      <c r="A16" s="17" t="s">
        <v>186</v>
      </c>
      <c r="B16" s="76">
        <v>21.97690189</v>
      </c>
      <c r="C16" s="117">
        <v>1.95172152338295</v>
      </c>
      <c r="D16" s="118">
        <v>0.428927927192744</v>
      </c>
      <c r="E16" s="115">
        <v>21.1362187458855</v>
      </c>
      <c r="F16" s="115">
        <v>22.8175853244079</v>
      </c>
      <c r="G16" s="88">
        <v>2561</v>
      </c>
    </row>
    <row r="17" spans="1:7" ht="25.5">
      <c r="A17" s="17" t="s">
        <v>120</v>
      </c>
      <c r="B17" s="76">
        <v>13.93631711</v>
      </c>
      <c r="C17" s="117">
        <v>3.59589725655343</v>
      </c>
      <c r="D17" s="118">
        <v>0.501135646078805</v>
      </c>
      <c r="E17" s="115">
        <v>12.9541093327994</v>
      </c>
      <c r="F17" s="115">
        <v>14.918524968166698</v>
      </c>
      <c r="G17" s="88">
        <v>949</v>
      </c>
    </row>
    <row r="18" spans="1:7" ht="38.25">
      <c r="A18" s="17" t="s">
        <v>121</v>
      </c>
      <c r="B18" s="76">
        <v>32.298952938</v>
      </c>
      <c r="C18" s="117">
        <v>1.44739243282553</v>
      </c>
      <c r="D18" s="118">
        <v>0.46749260074261795</v>
      </c>
      <c r="E18" s="115">
        <v>31.3826842800015</v>
      </c>
      <c r="F18" s="115">
        <v>33.2152216009905</v>
      </c>
      <c r="G18" s="88">
        <v>4510</v>
      </c>
    </row>
    <row r="19" spans="1:7" ht="25.5">
      <c r="A19" s="17" t="s">
        <v>122</v>
      </c>
      <c r="B19" s="76">
        <v>61.476732218</v>
      </c>
      <c r="C19" s="117">
        <v>1.04444238544024</v>
      </c>
      <c r="D19" s="118">
        <v>0.642089049883943</v>
      </c>
      <c r="E19" s="115">
        <v>60.218260940891795</v>
      </c>
      <c r="F19" s="115">
        <v>62.7352037661719</v>
      </c>
      <c r="G19" s="88">
        <v>5016</v>
      </c>
    </row>
    <row r="20" spans="1:7" ht="25.5">
      <c r="A20" s="17" t="s">
        <v>173</v>
      </c>
      <c r="B20" s="76">
        <v>42.776473137</v>
      </c>
      <c r="C20" s="117">
        <v>0.9995492518416711</v>
      </c>
      <c r="D20" s="118">
        <v>0.427571917974827</v>
      </c>
      <c r="E20" s="115">
        <v>41.9384476539723</v>
      </c>
      <c r="F20" s="115">
        <v>43.6144987740351</v>
      </c>
      <c r="G20" s="88">
        <v>8875</v>
      </c>
    </row>
    <row r="21" spans="1:7" ht="25.5">
      <c r="A21" s="17" t="s">
        <v>123</v>
      </c>
      <c r="B21" s="76">
        <v>17.039999233</v>
      </c>
      <c r="C21" s="117">
        <v>4.66062534692495</v>
      </c>
      <c r="D21" s="118">
        <v>0.794170529466408</v>
      </c>
      <c r="E21" s="115">
        <v>15.4834537284905</v>
      </c>
      <c r="F21" s="115">
        <v>18.596544999164998</v>
      </c>
      <c r="G21" s="88">
        <v>646</v>
      </c>
    </row>
    <row r="22" spans="1:7" ht="25.5">
      <c r="A22" s="17" t="s">
        <v>174</v>
      </c>
      <c r="B22" s="76">
        <v>11.545508469</v>
      </c>
      <c r="C22" s="117">
        <v>3.72721304002279</v>
      </c>
      <c r="D22" s="118">
        <v>0.430325696169357</v>
      </c>
      <c r="E22" s="115">
        <v>10.7020855754084</v>
      </c>
      <c r="F22" s="115">
        <v>12.3889313076365</v>
      </c>
      <c r="G22" s="88">
        <v>954</v>
      </c>
    </row>
    <row r="23" spans="1:7" ht="12.75">
      <c r="A23" s="139" t="s">
        <v>156</v>
      </c>
      <c r="B23" s="140"/>
      <c r="C23" s="140"/>
      <c r="D23" s="140"/>
      <c r="E23" s="140"/>
      <c r="F23" s="140"/>
      <c r="G23" s="141"/>
    </row>
    <row r="24" spans="1:7" ht="25.5">
      <c r="A24" s="17" t="s">
        <v>175</v>
      </c>
      <c r="B24" s="76">
        <v>79.39711494</v>
      </c>
      <c r="C24" s="117">
        <v>0.54288065993816</v>
      </c>
      <c r="D24" s="118">
        <v>0.431031581917598</v>
      </c>
      <c r="E24" s="115">
        <v>78.5523086294568</v>
      </c>
      <c r="F24" s="115">
        <v>80.24192138297241</v>
      </c>
      <c r="G24" s="88">
        <v>8611</v>
      </c>
    </row>
    <row r="25" spans="1:7" ht="25.5">
      <c r="A25" s="17" t="s">
        <v>176</v>
      </c>
      <c r="B25" s="76">
        <v>57.2679251</v>
      </c>
      <c r="C25" s="117">
        <v>2.68202713334362</v>
      </c>
      <c r="D25" s="118">
        <v>1.53594129279455</v>
      </c>
      <c r="E25" s="115">
        <v>54.2575355922417</v>
      </c>
      <c r="F25" s="115">
        <v>60.278314824732206</v>
      </c>
      <c r="G25" s="88">
        <v>1291</v>
      </c>
    </row>
    <row r="26" spans="1:7" ht="12.75">
      <c r="A26" s="139" t="s">
        <v>124</v>
      </c>
      <c r="B26" s="140"/>
      <c r="C26" s="140"/>
      <c r="D26" s="140"/>
      <c r="E26" s="140"/>
      <c r="F26" s="140"/>
      <c r="G26" s="141"/>
    </row>
    <row r="27" spans="1:7" ht="12.75">
      <c r="A27" s="17" t="s">
        <v>187</v>
      </c>
      <c r="B27" s="76">
        <v>67.667747192</v>
      </c>
      <c r="C27" s="117">
        <v>0.465677424008896</v>
      </c>
      <c r="D27" s="118">
        <v>0.315113421720383</v>
      </c>
      <c r="E27" s="115">
        <v>67.0501361725</v>
      </c>
      <c r="F27" s="115">
        <v>68.28535808773421</v>
      </c>
      <c r="G27" s="88">
        <v>23830</v>
      </c>
    </row>
    <row r="28" spans="1:7" s="64" customFormat="1" ht="12.75">
      <c r="A28" s="139" t="s">
        <v>157</v>
      </c>
      <c r="B28" s="140"/>
      <c r="C28" s="140"/>
      <c r="D28" s="140"/>
      <c r="E28" s="140"/>
      <c r="F28" s="140"/>
      <c r="G28" s="141"/>
    </row>
    <row r="29" spans="1:7" ht="38.25">
      <c r="A29" s="36" t="s">
        <v>179</v>
      </c>
      <c r="B29" s="76">
        <v>723.17945681</v>
      </c>
      <c r="C29" s="117">
        <v>3.35231271405525</v>
      </c>
      <c r="D29" s="118">
        <v>24.2432368712561</v>
      </c>
      <c r="E29" s="116">
        <v>675.663585529845</v>
      </c>
      <c r="F29" s="116">
        <v>770.695327802516</v>
      </c>
      <c r="G29" s="88">
        <v>5161</v>
      </c>
    </row>
    <row r="30" spans="1:7" s="64" customFormat="1" ht="12.75">
      <c r="A30" s="142" t="s">
        <v>125</v>
      </c>
      <c r="B30" s="143"/>
      <c r="C30" s="143"/>
      <c r="D30" s="143"/>
      <c r="E30" s="143"/>
      <c r="F30" s="143"/>
      <c r="G30" s="144"/>
    </row>
    <row r="31" spans="1:7" ht="38.25">
      <c r="A31" s="36" t="s">
        <v>177</v>
      </c>
      <c r="B31" s="76">
        <v>502.74435997</v>
      </c>
      <c r="C31" s="117">
        <v>1.7374210523218199</v>
      </c>
      <c r="D31" s="118">
        <v>8.73478641566807</v>
      </c>
      <c r="E31" s="116">
        <v>485.624496992235</v>
      </c>
      <c r="F31" s="116">
        <v>519.864230566953</v>
      </c>
      <c r="G31" s="88">
        <v>3824</v>
      </c>
    </row>
    <row r="32" spans="1:7" ht="38.25">
      <c r="A32" s="36" t="s">
        <v>178</v>
      </c>
      <c r="B32" s="76">
        <v>101.47808043</v>
      </c>
      <c r="C32" s="117">
        <v>2.42659843144294</v>
      </c>
      <c r="D32" s="118">
        <v>2.46246551499409</v>
      </c>
      <c r="E32" s="116">
        <v>96.6517369967873</v>
      </c>
      <c r="F32" s="116">
        <v>106.304424441908</v>
      </c>
      <c r="G32" s="88">
        <v>12426</v>
      </c>
    </row>
    <row r="33" ht="14.45" customHeight="1"/>
    <row r="34" ht="12.75">
      <c r="A34" s="74" t="s">
        <v>172</v>
      </c>
    </row>
  </sheetData>
  <mergeCells count="7">
    <mergeCell ref="A28:G28"/>
    <mergeCell ref="A30:G30"/>
    <mergeCell ref="E3:F3"/>
    <mergeCell ref="A4:G4"/>
    <mergeCell ref="A9:G9"/>
    <mergeCell ref="A23:G23"/>
    <mergeCell ref="A26:G26"/>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workbookViewId="0" topLeftCell="A1">
      <selection activeCell="D1" sqref="D1"/>
    </sheetView>
  </sheetViews>
  <sheetFormatPr defaultColWidth="8.8515625" defaultRowHeight="15"/>
  <cols>
    <col min="1" max="1" width="46.57421875" style="1" customWidth="1"/>
    <col min="2" max="3" width="20.7109375" style="1" customWidth="1"/>
    <col min="4" max="5" width="16.7109375" style="1" customWidth="1"/>
    <col min="6" max="16384" width="8.8515625" style="1" customWidth="1"/>
  </cols>
  <sheetData>
    <row r="1" spans="1:2" ht="15">
      <c r="A1" s="6" t="s">
        <v>116</v>
      </c>
      <c r="B1" s="6"/>
    </row>
    <row r="2" spans="1:2" ht="15">
      <c r="A2" s="38" t="s">
        <v>76</v>
      </c>
      <c r="B2" s="6"/>
    </row>
    <row r="4" spans="1:5" s="62" customFormat="1" ht="38.25">
      <c r="A4" s="27"/>
      <c r="B4" s="27" t="s">
        <v>63</v>
      </c>
      <c r="C4" s="27" t="s">
        <v>282</v>
      </c>
      <c r="D4" s="27" t="s">
        <v>280</v>
      </c>
      <c r="E4" s="27" t="s">
        <v>281</v>
      </c>
    </row>
    <row r="5" spans="1:5" ht="51">
      <c r="A5" s="17" t="s">
        <v>190</v>
      </c>
      <c r="B5" s="75"/>
      <c r="C5" s="75">
        <v>62</v>
      </c>
      <c r="D5" s="75">
        <v>38</v>
      </c>
      <c r="E5" s="75">
        <v>24</v>
      </c>
    </row>
    <row r="6" spans="1:5" ht="51">
      <c r="A6" s="17" t="s">
        <v>35</v>
      </c>
      <c r="B6" s="75"/>
      <c r="C6" s="75">
        <v>232</v>
      </c>
      <c r="D6" s="75">
        <v>61</v>
      </c>
      <c r="E6" s="75">
        <v>171</v>
      </c>
    </row>
    <row r="7" spans="1:5" ht="25.5">
      <c r="A7" s="27" t="s">
        <v>80</v>
      </c>
      <c r="B7" s="75"/>
      <c r="C7" s="75">
        <v>112812</v>
      </c>
      <c r="D7" s="75">
        <v>86549</v>
      </c>
      <c r="E7" s="75">
        <v>26263</v>
      </c>
    </row>
    <row r="8" spans="1:5" ht="15">
      <c r="A8" s="2" t="s">
        <v>18</v>
      </c>
      <c r="B8" s="75"/>
      <c r="C8" s="121">
        <f>(C5+C6)/C7*100</f>
        <v>0.2606105733432614</v>
      </c>
      <c r="D8" s="121">
        <f aca="true" t="shared" si="0" ref="D8:E8">(D5+D6)/D7*100</f>
        <v>0.11438607031854789</v>
      </c>
      <c r="E8" s="121">
        <f t="shared" si="0"/>
        <v>0.7424894338042112</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workbookViewId="0" topLeftCell="A1">
      <selection activeCell="G1" sqref="G1"/>
    </sheetView>
  </sheetViews>
  <sheetFormatPr defaultColWidth="9.140625" defaultRowHeight="15"/>
  <cols>
    <col min="1" max="1" width="20.7109375" style="0" customWidth="1"/>
    <col min="2" max="11" width="10.7109375" style="0" customWidth="1"/>
    <col min="12" max="12" width="8.8515625" style="97" customWidth="1"/>
  </cols>
  <sheetData>
    <row r="1" spans="1:11" ht="15">
      <c r="A1" s="6" t="s">
        <v>99</v>
      </c>
      <c r="B1" s="1"/>
      <c r="C1" s="1"/>
      <c r="D1" s="1"/>
      <c r="E1" s="1"/>
      <c r="F1" s="1"/>
      <c r="G1" s="1"/>
      <c r="H1" s="1"/>
      <c r="I1" s="1"/>
      <c r="J1" s="7"/>
      <c r="K1" s="1"/>
    </row>
    <row r="2" spans="1:11" ht="15">
      <c r="A2" s="38" t="s">
        <v>76</v>
      </c>
      <c r="B2" s="1"/>
      <c r="C2" s="1"/>
      <c r="D2" s="1"/>
      <c r="E2" s="1"/>
      <c r="F2" s="1"/>
      <c r="G2" s="1"/>
      <c r="H2" s="1"/>
      <c r="I2" s="1"/>
      <c r="J2" s="7"/>
      <c r="K2" s="1"/>
    </row>
    <row r="3" spans="1:11" ht="15">
      <c r="A3" s="38" t="s">
        <v>74</v>
      </c>
      <c r="B3" s="1"/>
      <c r="C3" s="1"/>
      <c r="D3" s="1"/>
      <c r="E3" s="1"/>
      <c r="F3" s="1"/>
      <c r="G3" s="1"/>
      <c r="H3" s="1"/>
      <c r="I3" s="1"/>
      <c r="J3" s="7"/>
      <c r="K3" s="1"/>
    </row>
    <row r="4" spans="6:12" s="1" customFormat="1" ht="15" customHeight="1">
      <c r="F4" s="7"/>
      <c r="L4" s="96"/>
    </row>
    <row r="5" spans="1:12" s="1" customFormat="1" ht="15" customHeight="1">
      <c r="A5" s="155"/>
      <c r="B5" s="155"/>
      <c r="C5" s="44" t="s">
        <v>69</v>
      </c>
      <c r="D5" s="44" t="s">
        <v>70</v>
      </c>
      <c r="F5" s="7"/>
      <c r="L5" s="96"/>
    </row>
    <row r="6" spans="1:12" s="1" customFormat="1" ht="15" customHeight="1">
      <c r="A6" s="154" t="s">
        <v>73</v>
      </c>
      <c r="B6" s="154"/>
      <c r="C6" s="129">
        <f>(H18+H21)/D13*100</f>
        <v>70.04751267595645</v>
      </c>
      <c r="D6" s="130"/>
      <c r="L6" s="96"/>
    </row>
    <row r="7" spans="1:12" s="1" customFormat="1" ht="15" customHeight="1">
      <c r="A7" s="38"/>
      <c r="F7" s="7"/>
      <c r="L7" s="96"/>
    </row>
    <row r="8" spans="1:12" s="1" customFormat="1" ht="15" customHeight="1">
      <c r="A8" s="160" t="s">
        <v>66</v>
      </c>
      <c r="B8" s="161"/>
      <c r="C8" s="161"/>
      <c r="D8" s="161"/>
      <c r="E8" s="162"/>
      <c r="F8" s="43"/>
      <c r="L8" s="96"/>
    </row>
    <row r="9" spans="1:12" s="1" customFormat="1" ht="30" customHeight="1">
      <c r="A9" s="159" t="s">
        <v>67</v>
      </c>
      <c r="B9" s="159"/>
      <c r="C9" s="159"/>
      <c r="D9" s="159"/>
      <c r="E9" s="69" t="s">
        <v>279</v>
      </c>
      <c r="F9" s="26"/>
      <c r="L9" s="96"/>
    </row>
    <row r="10" spans="1:12" s="1" customFormat="1" ht="45" customHeight="1">
      <c r="A10" s="159" t="s">
        <v>71</v>
      </c>
      <c r="B10" s="159"/>
      <c r="C10" s="159"/>
      <c r="D10" s="159"/>
      <c r="E10" s="5"/>
      <c r="F10" s="42"/>
      <c r="H10" s="41"/>
      <c r="L10" s="96"/>
    </row>
    <row r="11" spans="1:12" s="1" customFormat="1" ht="15" customHeight="1">
      <c r="A11" s="40"/>
      <c r="B11" s="40"/>
      <c r="C11" s="40"/>
      <c r="D11" s="40"/>
      <c r="E11" s="26"/>
      <c r="F11" s="42"/>
      <c r="H11" s="41"/>
      <c r="L11" s="96"/>
    </row>
    <row r="12" spans="1:12" s="1" customFormat="1" ht="45" customHeight="1">
      <c r="A12" s="156" t="s">
        <v>153</v>
      </c>
      <c r="B12" s="156"/>
      <c r="C12" s="32" t="s">
        <v>63</v>
      </c>
      <c r="D12" s="32" t="s">
        <v>68</v>
      </c>
      <c r="F12" s="7"/>
      <c r="L12" s="96"/>
    </row>
    <row r="13" spans="1:12" s="1" customFormat="1" ht="15" customHeight="1">
      <c r="A13" s="155"/>
      <c r="B13" s="155"/>
      <c r="C13" s="130"/>
      <c r="D13" s="131">
        <f>D18+D21</f>
        <v>112812</v>
      </c>
      <c r="E13" s="113"/>
      <c r="F13" s="7"/>
      <c r="L13" s="96"/>
    </row>
    <row r="14" spans="1:12" s="1" customFormat="1" ht="15" customHeight="1">
      <c r="A14" s="40"/>
      <c r="B14" s="40"/>
      <c r="C14" s="40"/>
      <c r="D14" s="40"/>
      <c r="E14" s="26"/>
      <c r="F14" s="42"/>
      <c r="H14" s="41"/>
      <c r="L14" s="96"/>
    </row>
    <row r="15" spans="1:11" ht="15">
      <c r="A15" s="6"/>
      <c r="B15" s="1"/>
      <c r="C15" s="1"/>
      <c r="D15" s="1"/>
      <c r="E15" s="1"/>
      <c r="F15" s="1"/>
      <c r="G15" s="1"/>
      <c r="H15" s="1"/>
      <c r="I15" s="1"/>
      <c r="J15" s="7"/>
      <c r="K15" s="1"/>
    </row>
    <row r="16" spans="1:11" ht="124.15" customHeight="1">
      <c r="A16" s="148"/>
      <c r="B16" s="150" t="s">
        <v>75</v>
      </c>
      <c r="C16" s="151"/>
      <c r="D16" s="150" t="s">
        <v>115</v>
      </c>
      <c r="E16" s="151"/>
      <c r="F16" s="150" t="s">
        <v>52</v>
      </c>
      <c r="G16" s="151"/>
      <c r="H16" s="150" t="s">
        <v>79</v>
      </c>
      <c r="I16" s="151"/>
      <c r="J16" s="60" t="s">
        <v>77</v>
      </c>
      <c r="K16" s="61" t="s">
        <v>60</v>
      </c>
    </row>
    <row r="17" spans="1:11" ht="15">
      <c r="A17" s="149"/>
      <c r="B17" s="21" t="s">
        <v>14</v>
      </c>
      <c r="C17" s="21" t="s">
        <v>15</v>
      </c>
      <c r="D17" s="21" t="s">
        <v>14</v>
      </c>
      <c r="E17" s="21" t="s">
        <v>15</v>
      </c>
      <c r="F17" s="21" t="s">
        <v>14</v>
      </c>
      <c r="G17" s="21" t="s">
        <v>15</v>
      </c>
      <c r="H17" s="21" t="s">
        <v>14</v>
      </c>
      <c r="I17" s="21" t="s">
        <v>15</v>
      </c>
      <c r="J17" s="22" t="s">
        <v>15</v>
      </c>
      <c r="K17" s="37" t="s">
        <v>15</v>
      </c>
    </row>
    <row r="18" spans="1:11" ht="30" customHeight="1">
      <c r="A18" s="17" t="s">
        <v>103</v>
      </c>
      <c r="B18" s="88">
        <v>4060450</v>
      </c>
      <c r="C18" s="76">
        <f>(B18/(B$18+B$21))*100</f>
        <v>10.395135206264245</v>
      </c>
      <c r="D18" s="88">
        <v>17189</v>
      </c>
      <c r="E18" s="76">
        <f aca="true" t="shared" si="0" ref="E18:E23">(D18/(D$18+D$21))*100</f>
        <v>15.236854235365033</v>
      </c>
      <c r="F18" s="132">
        <v>4932</v>
      </c>
      <c r="G18" s="76">
        <f aca="true" t="shared" si="1" ref="G18:G23">(F18/(F$18+F$21))*100</f>
        <v>14.596034329683338</v>
      </c>
      <c r="H18" s="88">
        <f>D18-F18</f>
        <v>12257</v>
      </c>
      <c r="I18" s="76">
        <f>(H18/(H$18+H$21))*100</f>
        <v>15.51087039052416</v>
      </c>
      <c r="J18" s="76">
        <f>H18/D18*100</f>
        <v>71.30723136889871</v>
      </c>
      <c r="K18" s="76">
        <f aca="true" t="shared" si="2" ref="K18:K23">(J18/(J$18+J$21))*100</f>
        <v>50.52652913018628</v>
      </c>
    </row>
    <row r="19" spans="1:11" ht="30" customHeight="1">
      <c r="A19" s="46" t="s">
        <v>105</v>
      </c>
      <c r="B19" s="88">
        <v>1957126</v>
      </c>
      <c r="C19" s="76">
        <f aca="true" t="shared" si="3" ref="C19:C23">(B19/(B$18+B$21))*100</f>
        <v>5.010427264390675</v>
      </c>
      <c r="D19" s="88">
        <v>8249</v>
      </c>
      <c r="E19" s="76">
        <f t="shared" si="0"/>
        <v>7.312165372478105</v>
      </c>
      <c r="F19" s="132">
        <v>2485</v>
      </c>
      <c r="G19" s="76">
        <f t="shared" si="1"/>
        <v>7.354246818585381</v>
      </c>
      <c r="H19" s="88">
        <f aca="true" t="shared" si="4" ref="H19:H23">D19-F19</f>
        <v>5764</v>
      </c>
      <c r="I19" s="76">
        <f aca="true" t="shared" si="5" ref="I19:I23">(H19/(H$18+H$21))*100</f>
        <v>7.29417124345119</v>
      </c>
      <c r="J19" s="76">
        <f aca="true" t="shared" si="6" ref="J19:J23">H19/D19*100</f>
        <v>69.87513638016729</v>
      </c>
      <c r="K19" s="76">
        <f t="shared" si="2"/>
        <v>49.51178226964708</v>
      </c>
    </row>
    <row r="20" spans="1:11" ht="30" customHeight="1">
      <c r="A20" s="46" t="s">
        <v>106</v>
      </c>
      <c r="B20" s="88">
        <v>2103324</v>
      </c>
      <c r="C20" s="76">
        <f t="shared" si="3"/>
        <v>5.384707941873569</v>
      </c>
      <c r="D20" s="88">
        <v>8940</v>
      </c>
      <c r="E20" s="76">
        <f t="shared" si="0"/>
        <v>7.924688862886926</v>
      </c>
      <c r="F20" s="132">
        <v>2447</v>
      </c>
      <c r="G20" s="76">
        <f t="shared" si="1"/>
        <v>7.241787511097958</v>
      </c>
      <c r="H20" s="88">
        <f t="shared" si="4"/>
        <v>6493</v>
      </c>
      <c r="I20" s="76">
        <f t="shared" si="5"/>
        <v>8.216699147072967</v>
      </c>
      <c r="J20" s="76">
        <f t="shared" si="6"/>
        <v>72.62863534675616</v>
      </c>
      <c r="K20" s="76">
        <f t="shared" si="2"/>
        <v>51.462843095800125</v>
      </c>
    </row>
    <row r="21" spans="1:11" ht="30" customHeight="1">
      <c r="A21" s="17" t="s">
        <v>100</v>
      </c>
      <c r="B21" s="88">
        <v>35000610</v>
      </c>
      <c r="C21" s="76">
        <f t="shared" si="3"/>
        <v>89.60486479373576</v>
      </c>
      <c r="D21" s="88">
        <v>95623</v>
      </c>
      <c r="E21" s="76">
        <f t="shared" si="0"/>
        <v>84.76314576463497</v>
      </c>
      <c r="F21" s="132">
        <v>28858</v>
      </c>
      <c r="G21" s="76">
        <f t="shared" si="1"/>
        <v>85.40396567031667</v>
      </c>
      <c r="H21" s="88">
        <f t="shared" si="4"/>
        <v>66765</v>
      </c>
      <c r="I21" s="76">
        <f t="shared" si="5"/>
        <v>84.48912960947584</v>
      </c>
      <c r="J21" s="76">
        <f t="shared" si="6"/>
        <v>69.8210681530594</v>
      </c>
      <c r="K21" s="76">
        <f t="shared" si="2"/>
        <v>49.47347086981371</v>
      </c>
    </row>
    <row r="22" spans="1:11" ht="30" customHeight="1">
      <c r="A22" s="39" t="s">
        <v>101</v>
      </c>
      <c r="B22" s="88">
        <v>17698784</v>
      </c>
      <c r="C22" s="76">
        <f t="shared" si="3"/>
        <v>45.310557368386824</v>
      </c>
      <c r="D22" s="88">
        <v>48596</v>
      </c>
      <c r="E22" s="76">
        <f t="shared" si="0"/>
        <v>43.07697762649364</v>
      </c>
      <c r="F22" s="132">
        <v>14977</v>
      </c>
      <c r="G22" s="76">
        <f t="shared" si="1"/>
        <v>44.32376442734537</v>
      </c>
      <c r="H22" s="88">
        <f t="shared" si="4"/>
        <v>33619</v>
      </c>
      <c r="I22" s="76">
        <f t="shared" si="5"/>
        <v>42.54384854850548</v>
      </c>
      <c r="J22" s="76">
        <f t="shared" si="6"/>
        <v>69.18059099514363</v>
      </c>
      <c r="K22" s="76">
        <f t="shared" si="2"/>
        <v>49.019644698815235</v>
      </c>
    </row>
    <row r="23" spans="1:11" ht="30" customHeight="1">
      <c r="A23" s="49" t="s">
        <v>102</v>
      </c>
      <c r="B23" s="88">
        <v>17301826</v>
      </c>
      <c r="C23" s="76">
        <f t="shared" si="3"/>
        <v>44.294307425348926</v>
      </c>
      <c r="D23" s="88">
        <v>47027</v>
      </c>
      <c r="E23" s="76">
        <f t="shared" si="0"/>
        <v>41.68616813814133</v>
      </c>
      <c r="F23" s="132">
        <v>13881</v>
      </c>
      <c r="G23" s="76">
        <f t="shared" si="1"/>
        <v>41.08020124297129</v>
      </c>
      <c r="H23" s="88">
        <f t="shared" si="4"/>
        <v>33146</v>
      </c>
      <c r="I23" s="76">
        <f t="shared" si="5"/>
        <v>41.945281060970366</v>
      </c>
      <c r="J23" s="76">
        <f t="shared" si="6"/>
        <v>70.48291407064026</v>
      </c>
      <c r="K23" s="76">
        <f t="shared" si="2"/>
        <v>49.94243841198826</v>
      </c>
    </row>
    <row r="24" spans="1:12" s="71" customFormat="1" ht="30" customHeight="1">
      <c r="A24" s="70"/>
      <c r="B24" s="106">
        <f>B18+B21</f>
        <v>39061060</v>
      </c>
      <c r="C24" s="26"/>
      <c r="D24" s="106">
        <f>D18+D21</f>
        <v>112812</v>
      </c>
      <c r="E24" s="26"/>
      <c r="F24" s="106">
        <f>F18+F21</f>
        <v>33790</v>
      </c>
      <c r="G24" s="26"/>
      <c r="H24" s="106">
        <f>H18+H21</f>
        <v>79022</v>
      </c>
      <c r="I24" s="26"/>
      <c r="J24" s="26"/>
      <c r="K24" s="26"/>
      <c r="L24" s="98"/>
    </row>
    <row r="25" spans="1:11" ht="124.15" customHeight="1">
      <c r="A25" s="158"/>
      <c r="B25" s="157" t="s">
        <v>75</v>
      </c>
      <c r="C25" s="157"/>
      <c r="D25" s="157" t="s">
        <v>115</v>
      </c>
      <c r="E25" s="157"/>
      <c r="F25" s="157" t="s">
        <v>52</v>
      </c>
      <c r="G25" s="157"/>
      <c r="H25" s="157" t="s">
        <v>79</v>
      </c>
      <c r="I25" s="157"/>
      <c r="J25" s="60" t="s">
        <v>77</v>
      </c>
      <c r="K25" s="61" t="s">
        <v>60</v>
      </c>
    </row>
    <row r="26" spans="1:11" ht="15">
      <c r="A26" s="158"/>
      <c r="B26" s="21" t="s">
        <v>14</v>
      </c>
      <c r="C26" s="21" t="s">
        <v>15</v>
      </c>
      <c r="D26" s="21" t="s">
        <v>14</v>
      </c>
      <c r="E26" s="21" t="s">
        <v>15</v>
      </c>
      <c r="F26" s="21" t="s">
        <v>14</v>
      </c>
      <c r="G26" s="21" t="s">
        <v>15</v>
      </c>
      <c r="H26" s="21" t="s">
        <v>14</v>
      </c>
      <c r="I26" s="21" t="s">
        <v>15</v>
      </c>
      <c r="J26" s="22" t="s">
        <v>15</v>
      </c>
      <c r="K26" s="37" t="s">
        <v>15</v>
      </c>
    </row>
    <row r="27" spans="1:11" ht="30" customHeight="1">
      <c r="A27" s="39" t="s">
        <v>53</v>
      </c>
      <c r="B27" s="88">
        <v>6179037</v>
      </c>
      <c r="C27" s="76">
        <f aca="true" t="shared" si="7" ref="C27:E29">(B27/(B$18+B$21))*100</f>
        <v>15.818917868588308</v>
      </c>
      <c r="D27" s="88">
        <v>17593</v>
      </c>
      <c r="E27" s="76">
        <f t="shared" si="7"/>
        <v>15.594972166081622</v>
      </c>
      <c r="F27" s="132">
        <v>5066</v>
      </c>
      <c r="G27" s="76">
        <f aca="true" t="shared" si="8" ref="G27:G38">(F27/(F$18+F$21))*100</f>
        <v>14.99260136134951</v>
      </c>
      <c r="H27" s="88">
        <f>D27-F27</f>
        <v>12527</v>
      </c>
      <c r="I27" s="76">
        <f aca="true" t="shared" si="9" ref="I27:I29">(H27/(H$18+H$21))*100</f>
        <v>15.852547391865556</v>
      </c>
      <c r="J27" s="76">
        <f>H27/D27*100</f>
        <v>71.2044563178537</v>
      </c>
      <c r="K27" s="76">
        <f aca="true" t="shared" si="10" ref="K27:K29">(J27/(J$18+J$21))*100</f>
        <v>50.453705287347425</v>
      </c>
    </row>
    <row r="28" spans="1:11" ht="30" customHeight="1">
      <c r="A28" s="39" t="s">
        <v>54</v>
      </c>
      <c r="B28" s="88">
        <v>16559285</v>
      </c>
      <c r="C28" s="76">
        <f t="shared" si="7"/>
        <v>42.393332387805145</v>
      </c>
      <c r="D28" s="88">
        <v>44850</v>
      </c>
      <c r="E28" s="76">
        <f t="shared" si="7"/>
        <v>39.75640889267099</v>
      </c>
      <c r="F28" s="132">
        <v>13513</v>
      </c>
      <c r="G28" s="76">
        <f t="shared" si="8"/>
        <v>39.991121633619414</v>
      </c>
      <c r="H28" s="88">
        <f aca="true" t="shared" si="11" ref="H28:H29">D28-F28</f>
        <v>31337</v>
      </c>
      <c r="I28" s="76">
        <f t="shared" si="9"/>
        <v>39.656045151982994</v>
      </c>
      <c r="J28" s="76">
        <f aca="true" t="shared" si="12" ref="J28:J29">H28/D28*100</f>
        <v>69.87068004459309</v>
      </c>
      <c r="K28" s="76">
        <f t="shared" si="10"/>
        <v>49.508624621188694</v>
      </c>
    </row>
    <row r="29" spans="1:11" ht="30" customHeight="1">
      <c r="A29" s="39" t="s">
        <v>104</v>
      </c>
      <c r="B29" s="88">
        <v>12262288</v>
      </c>
      <c r="C29" s="76">
        <f t="shared" si="7"/>
        <v>31.392614537342308</v>
      </c>
      <c r="D29" s="88">
        <v>33180</v>
      </c>
      <c r="E29" s="76">
        <f t="shared" si="7"/>
        <v>29.411764705882355</v>
      </c>
      <c r="F29" s="132">
        <v>10279</v>
      </c>
      <c r="G29" s="76">
        <f t="shared" si="8"/>
        <v>30.420242675347737</v>
      </c>
      <c r="H29" s="88">
        <f t="shared" si="11"/>
        <v>22901</v>
      </c>
      <c r="I29" s="76">
        <f t="shared" si="9"/>
        <v>28.980537065627292</v>
      </c>
      <c r="J29" s="76">
        <f t="shared" si="12"/>
        <v>69.02049427365883</v>
      </c>
      <c r="K29" s="76">
        <f t="shared" si="10"/>
        <v>48.90620414718448</v>
      </c>
    </row>
    <row r="30" spans="1:11" ht="60" customHeight="1">
      <c r="A30" s="39" t="s">
        <v>107</v>
      </c>
      <c r="B30" s="88"/>
      <c r="C30" s="76"/>
      <c r="D30" s="88"/>
      <c r="E30" s="76"/>
      <c r="F30" s="132">
        <v>7524</v>
      </c>
      <c r="G30" s="76">
        <f t="shared" si="8"/>
        <v>22.266942882509618</v>
      </c>
      <c r="H30" s="88"/>
      <c r="I30" s="76"/>
      <c r="J30" s="88"/>
      <c r="K30" s="76"/>
    </row>
    <row r="31" spans="1:11" ht="60" customHeight="1">
      <c r="A31" s="39" t="s">
        <v>108</v>
      </c>
      <c r="B31" s="88"/>
      <c r="C31" s="76"/>
      <c r="D31" s="88"/>
      <c r="E31" s="76"/>
      <c r="F31" s="132">
        <v>17531</v>
      </c>
      <c r="G31" s="76">
        <f t="shared" si="8"/>
        <v>51.88221367268423</v>
      </c>
      <c r="H31" s="88"/>
      <c r="I31" s="76"/>
      <c r="J31" s="88"/>
      <c r="K31" s="76"/>
    </row>
    <row r="32" spans="1:11" ht="60" customHeight="1">
      <c r="A32" s="39" t="s">
        <v>109</v>
      </c>
      <c r="B32" s="88"/>
      <c r="C32" s="76"/>
      <c r="D32" s="88"/>
      <c r="E32" s="76"/>
      <c r="F32" s="132">
        <v>8735</v>
      </c>
      <c r="G32" s="76">
        <f t="shared" si="8"/>
        <v>25.850843444806156</v>
      </c>
      <c r="H32" s="88"/>
      <c r="I32" s="76"/>
      <c r="J32" s="88"/>
      <c r="K32" s="76"/>
    </row>
    <row r="33" spans="1:11" ht="30" customHeight="1">
      <c r="A33" s="17" t="s">
        <v>110</v>
      </c>
      <c r="B33" s="88"/>
      <c r="C33" s="76"/>
      <c r="D33" s="88"/>
      <c r="E33" s="76"/>
      <c r="F33" s="132">
        <v>9404</v>
      </c>
      <c r="G33" s="76">
        <f t="shared" si="8"/>
        <v>27.83071914767683</v>
      </c>
      <c r="H33" s="88"/>
      <c r="I33" s="76"/>
      <c r="J33" s="88"/>
      <c r="K33" s="76"/>
    </row>
    <row r="34" spans="1:11" ht="30" customHeight="1">
      <c r="A34" s="17" t="s">
        <v>111</v>
      </c>
      <c r="B34" s="88"/>
      <c r="C34" s="76"/>
      <c r="D34" s="88"/>
      <c r="E34" s="76"/>
      <c r="F34" s="132">
        <v>15980</v>
      </c>
      <c r="G34" s="76">
        <f t="shared" si="8"/>
        <v>47.292098253921274</v>
      </c>
      <c r="H34" s="88"/>
      <c r="I34" s="76"/>
      <c r="J34" s="88"/>
      <c r="K34" s="76"/>
    </row>
    <row r="35" spans="1:11" ht="30" customHeight="1">
      <c r="A35" s="17" t="s">
        <v>112</v>
      </c>
      <c r="B35" s="88"/>
      <c r="C35" s="76"/>
      <c r="D35" s="88"/>
      <c r="E35" s="76"/>
      <c r="F35" s="132">
        <v>8406</v>
      </c>
      <c r="G35" s="76">
        <f t="shared" si="8"/>
        <v>24.877182598401895</v>
      </c>
      <c r="H35" s="88"/>
      <c r="I35" s="76"/>
      <c r="J35" s="88"/>
      <c r="K35" s="76"/>
    </row>
    <row r="36" spans="1:11" ht="60" customHeight="1">
      <c r="A36" s="17" t="s">
        <v>113</v>
      </c>
      <c r="B36" s="88"/>
      <c r="C36" s="76"/>
      <c r="D36" s="88"/>
      <c r="E36" s="76"/>
      <c r="F36" s="132">
        <v>19988</v>
      </c>
      <c r="G36" s="76">
        <f t="shared" si="8"/>
        <v>59.15359573838413</v>
      </c>
      <c r="H36" s="88"/>
      <c r="I36" s="76"/>
      <c r="J36" s="88"/>
      <c r="K36" s="76"/>
    </row>
    <row r="37" spans="1:11" ht="60" customHeight="1">
      <c r="A37" s="17" t="s">
        <v>114</v>
      </c>
      <c r="B37" s="88"/>
      <c r="C37" s="76"/>
      <c r="D37" s="88"/>
      <c r="E37" s="76"/>
      <c r="F37" s="132">
        <v>3750</v>
      </c>
      <c r="G37" s="76">
        <f t="shared" si="8"/>
        <v>11.097957975732466</v>
      </c>
      <c r="H37" s="88"/>
      <c r="I37" s="76"/>
      <c r="J37" s="88"/>
      <c r="K37" s="76"/>
    </row>
    <row r="38" spans="1:11" ht="60" customHeight="1">
      <c r="A38" s="17" t="s">
        <v>191</v>
      </c>
      <c r="B38" s="88"/>
      <c r="C38" s="76"/>
      <c r="D38" s="88"/>
      <c r="E38" s="76"/>
      <c r="F38" s="132">
        <v>10052</v>
      </c>
      <c r="G38" s="76">
        <f t="shared" si="8"/>
        <v>29.748446285883396</v>
      </c>
      <c r="H38" s="88"/>
      <c r="I38" s="76"/>
      <c r="J38" s="88"/>
      <c r="K38" s="76"/>
    </row>
    <row r="39" spans="1:11" ht="15">
      <c r="A39" s="1"/>
      <c r="B39" s="1"/>
      <c r="C39" s="1"/>
      <c r="D39" s="1"/>
      <c r="E39" s="1"/>
      <c r="F39" s="1"/>
      <c r="G39" s="1"/>
      <c r="H39" s="1"/>
      <c r="I39" s="1"/>
      <c r="J39" s="1"/>
      <c r="K39" s="1"/>
    </row>
    <row r="40" spans="1:12" s="1" customFormat="1" ht="45" customHeight="1">
      <c r="A40" s="49" t="s">
        <v>26</v>
      </c>
      <c r="B40" s="47" t="s">
        <v>63</v>
      </c>
      <c r="C40" s="32" t="s">
        <v>68</v>
      </c>
      <c r="D40" s="157" t="s">
        <v>20</v>
      </c>
      <c r="E40" s="157"/>
      <c r="F40" s="157"/>
      <c r="G40" s="157"/>
      <c r="H40" s="157"/>
      <c r="I40" s="157"/>
      <c r="J40" s="157"/>
      <c r="K40" s="157"/>
      <c r="L40" s="96"/>
    </row>
    <row r="41" spans="1:12" s="1" customFormat="1" ht="45" customHeight="1">
      <c r="A41" s="27" t="s">
        <v>25</v>
      </c>
      <c r="B41" s="3"/>
      <c r="C41" s="107">
        <v>79022</v>
      </c>
      <c r="D41" s="152" t="s">
        <v>78</v>
      </c>
      <c r="E41" s="152"/>
      <c r="F41" s="152"/>
      <c r="G41" s="152"/>
      <c r="H41" s="152"/>
      <c r="I41" s="152"/>
      <c r="J41" s="152"/>
      <c r="K41" s="152"/>
      <c r="L41" s="96"/>
    </row>
    <row r="42" spans="1:12" s="1" customFormat="1" ht="45" customHeight="1">
      <c r="A42" s="28" t="s">
        <v>21</v>
      </c>
      <c r="B42" s="3"/>
      <c r="C42" s="107">
        <v>77448</v>
      </c>
      <c r="D42" s="153" t="s">
        <v>55</v>
      </c>
      <c r="E42" s="153"/>
      <c r="F42" s="153"/>
      <c r="G42" s="153"/>
      <c r="H42" s="153"/>
      <c r="I42" s="153"/>
      <c r="J42" s="153"/>
      <c r="K42" s="153"/>
      <c r="L42" s="96"/>
    </row>
    <row r="43" spans="1:12" s="1" customFormat="1" ht="45" customHeight="1">
      <c r="A43" s="28" t="s">
        <v>22</v>
      </c>
      <c r="B43" s="3"/>
      <c r="C43" s="3">
        <v>1073</v>
      </c>
      <c r="D43" s="147" t="s">
        <v>64</v>
      </c>
      <c r="E43" s="147"/>
      <c r="F43" s="147"/>
      <c r="G43" s="147"/>
      <c r="H43" s="147"/>
      <c r="I43" s="147"/>
      <c r="J43" s="147"/>
      <c r="K43" s="147"/>
      <c r="L43" s="96"/>
    </row>
    <row r="44" spans="1:12" s="1" customFormat="1" ht="45" customHeight="1">
      <c r="A44" s="28" t="s">
        <v>23</v>
      </c>
      <c r="B44" s="3"/>
      <c r="C44" s="3">
        <v>478</v>
      </c>
      <c r="D44" s="147" t="s">
        <v>65</v>
      </c>
      <c r="E44" s="147"/>
      <c r="F44" s="147"/>
      <c r="G44" s="147"/>
      <c r="H44" s="147"/>
      <c r="I44" s="147"/>
      <c r="J44" s="147"/>
      <c r="K44" s="147"/>
      <c r="L44" s="96"/>
    </row>
    <row r="45" spans="1:12" s="1" customFormat="1" ht="45" customHeight="1">
      <c r="A45" s="28" t="s">
        <v>27</v>
      </c>
      <c r="B45" s="3"/>
      <c r="C45" s="3">
        <v>23</v>
      </c>
      <c r="D45" s="147" t="s">
        <v>72</v>
      </c>
      <c r="E45" s="147"/>
      <c r="F45" s="147"/>
      <c r="G45" s="147"/>
      <c r="H45" s="147"/>
      <c r="I45" s="147"/>
      <c r="J45" s="147"/>
      <c r="K45" s="147"/>
      <c r="L45" s="96"/>
    </row>
    <row r="46" spans="1:12" s="1" customFormat="1" ht="45" customHeight="1">
      <c r="A46" s="28" t="s">
        <v>24</v>
      </c>
      <c r="B46" s="3"/>
      <c r="C46" s="3">
        <v>0</v>
      </c>
      <c r="D46" s="147" t="s">
        <v>28</v>
      </c>
      <c r="E46" s="147"/>
      <c r="F46" s="147"/>
      <c r="G46" s="147"/>
      <c r="H46" s="147"/>
      <c r="I46" s="147"/>
      <c r="J46" s="147"/>
      <c r="K46" s="147"/>
      <c r="L46" s="96"/>
    </row>
  </sheetData>
  <mergeCells count="24">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8 G19:G23 G31:G38 C21 C19:C20 E19:E20 E18 C22:C23 E22:E23 E21 G18 I18 I19:I23 K18 K19:K23 C27:C29 E27 G27 I27 G28:G30 K27 I28:I29 K28:K29 E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workbookViewId="0" topLeftCell="A1">
      <selection activeCell="H1" sqref="H1"/>
    </sheetView>
  </sheetViews>
  <sheetFormatPr defaultColWidth="9.140625" defaultRowHeight="15"/>
  <cols>
    <col min="1" max="1" width="20.7109375" style="0" customWidth="1"/>
    <col min="2" max="11" width="10.7109375" style="0" customWidth="1"/>
    <col min="12" max="12" width="8.8515625" style="97" customWidth="1"/>
  </cols>
  <sheetData>
    <row r="1" spans="1:11" ht="15">
      <c r="A1" s="6" t="s">
        <v>284</v>
      </c>
      <c r="B1" s="1"/>
      <c r="C1" s="1"/>
      <c r="D1" s="1"/>
      <c r="E1" s="1"/>
      <c r="F1" s="1"/>
      <c r="G1" s="1"/>
      <c r="H1" s="1"/>
      <c r="I1" s="1"/>
      <c r="J1" s="7"/>
      <c r="K1" s="1"/>
    </row>
    <row r="2" spans="1:11" ht="15">
      <c r="A2" s="38" t="s">
        <v>76</v>
      </c>
      <c r="B2" s="1"/>
      <c r="C2" s="1"/>
      <c r="D2" s="1"/>
      <c r="E2" s="1"/>
      <c r="F2" s="1"/>
      <c r="G2" s="1"/>
      <c r="H2" s="1"/>
      <c r="I2" s="1"/>
      <c r="J2" s="7"/>
      <c r="K2" s="1"/>
    </row>
    <row r="3" spans="1:11" ht="15">
      <c r="A3" s="38" t="s">
        <v>74</v>
      </c>
      <c r="B3" s="1"/>
      <c r="C3" s="1"/>
      <c r="D3" s="1"/>
      <c r="E3" s="1"/>
      <c r="F3" s="1"/>
      <c r="G3" s="1"/>
      <c r="H3" s="1"/>
      <c r="I3" s="1"/>
      <c r="J3" s="7"/>
      <c r="K3" s="1"/>
    </row>
    <row r="4" spans="6:12" s="1" customFormat="1" ht="15" customHeight="1">
      <c r="F4" s="7"/>
      <c r="L4" s="96"/>
    </row>
    <row r="5" spans="1:12" s="1" customFormat="1" ht="15" customHeight="1">
      <c r="A5" s="155"/>
      <c r="B5" s="155"/>
      <c r="C5" s="112" t="s">
        <v>69</v>
      </c>
      <c r="D5" s="112" t="s">
        <v>70</v>
      </c>
      <c r="F5" s="7"/>
      <c r="L5" s="96"/>
    </row>
    <row r="6" spans="1:12" s="1" customFormat="1" ht="15" customHeight="1">
      <c r="A6" s="154" t="s">
        <v>73</v>
      </c>
      <c r="B6" s="154"/>
      <c r="C6" s="129">
        <f>(H18+H21)/D13*100</f>
        <v>72.29199644132225</v>
      </c>
      <c r="D6" s="3"/>
      <c r="F6" s="7"/>
      <c r="L6" s="96"/>
    </row>
    <row r="7" spans="1:12" s="1" customFormat="1" ht="15" customHeight="1">
      <c r="A7" s="38"/>
      <c r="F7" s="7"/>
      <c r="L7" s="96"/>
    </row>
    <row r="8" spans="1:12" s="1" customFormat="1" ht="15" customHeight="1">
      <c r="A8" s="160" t="s">
        <v>66</v>
      </c>
      <c r="B8" s="161"/>
      <c r="C8" s="161"/>
      <c r="D8" s="161"/>
      <c r="E8" s="162"/>
      <c r="F8" s="43"/>
      <c r="L8" s="96"/>
    </row>
    <row r="9" spans="1:12" s="1" customFormat="1" ht="30" customHeight="1">
      <c r="A9" s="159" t="s">
        <v>67</v>
      </c>
      <c r="B9" s="159"/>
      <c r="C9" s="159"/>
      <c r="D9" s="159"/>
      <c r="E9" s="69" t="s">
        <v>279</v>
      </c>
      <c r="F9" s="26"/>
      <c r="L9" s="96"/>
    </row>
    <row r="10" spans="1:12" s="1" customFormat="1" ht="45" customHeight="1">
      <c r="A10" s="159" t="s">
        <v>71</v>
      </c>
      <c r="B10" s="159"/>
      <c r="C10" s="159"/>
      <c r="D10" s="159"/>
      <c r="E10" s="5"/>
      <c r="F10" s="42"/>
      <c r="H10" s="41"/>
      <c r="L10" s="96"/>
    </row>
    <row r="11" spans="1:12" s="1" customFormat="1" ht="15" customHeight="1">
      <c r="A11" s="40"/>
      <c r="B11" s="40"/>
      <c r="C11" s="40"/>
      <c r="D11" s="40"/>
      <c r="E11" s="26"/>
      <c r="F11" s="42"/>
      <c r="H11" s="41"/>
      <c r="L11" s="96"/>
    </row>
    <row r="12" spans="1:12" s="1" customFormat="1" ht="45" customHeight="1">
      <c r="A12" s="156" t="s">
        <v>153</v>
      </c>
      <c r="B12" s="156"/>
      <c r="C12" s="108" t="s">
        <v>63</v>
      </c>
      <c r="D12" s="108" t="s">
        <v>68</v>
      </c>
      <c r="F12" s="7"/>
      <c r="L12" s="96"/>
    </row>
    <row r="13" spans="1:12" s="1" customFormat="1" ht="15" customHeight="1">
      <c r="A13" s="155"/>
      <c r="B13" s="155"/>
      <c r="C13" s="3"/>
      <c r="D13" s="131">
        <f>D18+D21</f>
        <v>86549</v>
      </c>
      <c r="F13" s="7"/>
      <c r="L13" s="96"/>
    </row>
    <row r="14" spans="1:12" s="1" customFormat="1" ht="15" customHeight="1">
      <c r="A14" s="40"/>
      <c r="B14" s="40"/>
      <c r="C14" s="40"/>
      <c r="D14" s="40"/>
      <c r="E14" s="26"/>
      <c r="F14" s="42"/>
      <c r="H14" s="41"/>
      <c r="L14" s="96"/>
    </row>
    <row r="15" spans="1:11" ht="15">
      <c r="A15" s="6"/>
      <c r="B15" s="1"/>
      <c r="C15" s="1"/>
      <c r="D15" s="1"/>
      <c r="E15" s="1"/>
      <c r="F15" s="1"/>
      <c r="G15" s="1"/>
      <c r="H15" s="1"/>
      <c r="I15" s="1"/>
      <c r="J15" s="7"/>
      <c r="K15" s="1"/>
    </row>
    <row r="16" spans="1:11" ht="124.15" customHeight="1">
      <c r="A16" s="148"/>
      <c r="B16" s="150" t="s">
        <v>75</v>
      </c>
      <c r="C16" s="151"/>
      <c r="D16" s="150" t="s">
        <v>115</v>
      </c>
      <c r="E16" s="151"/>
      <c r="F16" s="150" t="s">
        <v>52</v>
      </c>
      <c r="G16" s="151"/>
      <c r="H16" s="150" t="s">
        <v>79</v>
      </c>
      <c r="I16" s="151"/>
      <c r="J16" s="60" t="s">
        <v>77</v>
      </c>
      <c r="K16" s="110" t="s">
        <v>60</v>
      </c>
    </row>
    <row r="17" spans="1:11" ht="15">
      <c r="A17" s="149"/>
      <c r="B17" s="21" t="s">
        <v>14</v>
      </c>
      <c r="C17" s="21" t="s">
        <v>15</v>
      </c>
      <c r="D17" s="21" t="s">
        <v>14</v>
      </c>
      <c r="E17" s="21" t="s">
        <v>15</v>
      </c>
      <c r="F17" s="21" t="s">
        <v>14</v>
      </c>
      <c r="G17" s="21" t="s">
        <v>15</v>
      </c>
      <c r="H17" s="21" t="s">
        <v>14</v>
      </c>
      <c r="I17" s="21" t="s">
        <v>15</v>
      </c>
      <c r="J17" s="22" t="s">
        <v>15</v>
      </c>
      <c r="K17" s="109" t="s">
        <v>15</v>
      </c>
    </row>
    <row r="18" spans="1:11" ht="30" customHeight="1">
      <c r="A18" s="17" t="s">
        <v>103</v>
      </c>
      <c r="B18" s="88">
        <v>4060450</v>
      </c>
      <c r="C18" s="76">
        <f>(B18/(B$18+B$21))*100</f>
        <v>10.395135206264245</v>
      </c>
      <c r="D18" s="88">
        <v>13384</v>
      </c>
      <c r="E18" s="76">
        <f aca="true" t="shared" si="0" ref="E18:E23">(D18/(D$18+D$21))*100</f>
        <v>15.46407237518631</v>
      </c>
      <c r="F18" s="132">
        <v>3779</v>
      </c>
      <c r="G18" s="76">
        <f aca="true" t="shared" si="1" ref="G18:G23">(F18/(F$18+F$21))*100</f>
        <v>15.75830866102331</v>
      </c>
      <c r="H18" s="88">
        <f>D18-F18</f>
        <v>9605</v>
      </c>
      <c r="I18" s="76">
        <f>(H18/(H$18+H$21))*100</f>
        <v>15.351297788006649</v>
      </c>
      <c r="J18" s="76">
        <f>H18/D18*100</f>
        <v>71.76479378362224</v>
      </c>
      <c r="K18" s="76">
        <f aca="true" t="shared" si="2" ref="K18:K23">(J18/(J$18+J$21))*100</f>
        <v>49.78368736280867</v>
      </c>
    </row>
    <row r="19" spans="1:11" ht="30" customHeight="1">
      <c r="A19" s="49" t="s">
        <v>105</v>
      </c>
      <c r="B19" s="88">
        <v>1957126</v>
      </c>
      <c r="C19" s="76">
        <f aca="true" t="shared" si="3" ref="C19:C23">(B19/(B$18+B$21))*100</f>
        <v>5.010427264390675</v>
      </c>
      <c r="D19" s="88">
        <v>6423</v>
      </c>
      <c r="E19" s="76">
        <f t="shared" si="0"/>
        <v>7.421229592485182</v>
      </c>
      <c r="F19" s="132">
        <v>1925</v>
      </c>
      <c r="G19" s="76">
        <f t="shared" si="1"/>
        <v>8.027188190650932</v>
      </c>
      <c r="H19" s="88">
        <f aca="true" t="shared" si="4" ref="H19:H23">D19-F19</f>
        <v>4498</v>
      </c>
      <c r="I19" s="76">
        <f aca="true" t="shared" si="5" ref="I19:I23">(H19/(H$18+H$21))*100</f>
        <v>7.188978391510037</v>
      </c>
      <c r="J19" s="76">
        <f aca="true" t="shared" si="6" ref="J19:J23">H19/D19*100</f>
        <v>70.02958119258913</v>
      </c>
      <c r="K19" s="76">
        <f t="shared" si="2"/>
        <v>48.579959509838574</v>
      </c>
    </row>
    <row r="20" spans="1:11" ht="30" customHeight="1">
      <c r="A20" s="49" t="s">
        <v>106</v>
      </c>
      <c r="B20" s="88">
        <v>2103324</v>
      </c>
      <c r="C20" s="76">
        <f t="shared" si="3"/>
        <v>5.384707941873569</v>
      </c>
      <c r="D20" s="88">
        <v>6961</v>
      </c>
      <c r="E20" s="76">
        <f t="shared" si="0"/>
        <v>8.042842782701129</v>
      </c>
      <c r="F20" s="132">
        <v>1854</v>
      </c>
      <c r="G20" s="76">
        <f t="shared" si="1"/>
        <v>7.731120470372378</v>
      </c>
      <c r="H20" s="88">
        <f t="shared" si="4"/>
        <v>5107</v>
      </c>
      <c r="I20" s="76">
        <f t="shared" si="5"/>
        <v>8.162319396496612</v>
      </c>
      <c r="J20" s="76">
        <f t="shared" si="6"/>
        <v>73.36589570464014</v>
      </c>
      <c r="K20" s="76">
        <f t="shared" si="2"/>
        <v>50.89438180320903</v>
      </c>
    </row>
    <row r="21" spans="1:11" ht="30" customHeight="1">
      <c r="A21" s="17" t="s">
        <v>100</v>
      </c>
      <c r="B21" s="88">
        <v>35000610</v>
      </c>
      <c r="C21" s="76">
        <f t="shared" si="3"/>
        <v>89.60486479373576</v>
      </c>
      <c r="D21" s="88">
        <v>73165</v>
      </c>
      <c r="E21" s="76">
        <f t="shared" si="0"/>
        <v>84.5359276248137</v>
      </c>
      <c r="F21" s="132">
        <v>20202</v>
      </c>
      <c r="G21" s="76">
        <f t="shared" si="1"/>
        <v>84.2416913389767</v>
      </c>
      <c r="H21" s="88">
        <f t="shared" si="4"/>
        <v>52963</v>
      </c>
      <c r="I21" s="76">
        <f t="shared" si="5"/>
        <v>84.64870221199335</v>
      </c>
      <c r="J21" s="76">
        <f t="shared" si="6"/>
        <v>72.38843709423904</v>
      </c>
      <c r="K21" s="76">
        <f t="shared" si="2"/>
        <v>50.216312637191315</v>
      </c>
    </row>
    <row r="22" spans="1:11" ht="30" customHeight="1">
      <c r="A22" s="49" t="s">
        <v>101</v>
      </c>
      <c r="B22" s="88">
        <v>17698784</v>
      </c>
      <c r="C22" s="76">
        <f t="shared" si="3"/>
        <v>45.310557368386824</v>
      </c>
      <c r="D22" s="88">
        <v>37224</v>
      </c>
      <c r="E22" s="76">
        <f t="shared" si="0"/>
        <v>43.009162439774</v>
      </c>
      <c r="F22" s="132">
        <v>10683</v>
      </c>
      <c r="G22" s="76">
        <f t="shared" si="1"/>
        <v>44.54776698219424</v>
      </c>
      <c r="H22" s="88">
        <f t="shared" si="4"/>
        <v>26541</v>
      </c>
      <c r="I22" s="76">
        <f t="shared" si="5"/>
        <v>42.41944764096663</v>
      </c>
      <c r="J22" s="76">
        <f t="shared" si="6"/>
        <v>71.30077369439071</v>
      </c>
      <c r="K22" s="76">
        <f t="shared" si="2"/>
        <v>49.46179371782705</v>
      </c>
    </row>
    <row r="23" spans="1:11" ht="30" customHeight="1">
      <c r="A23" s="49" t="s">
        <v>102</v>
      </c>
      <c r="B23" s="88">
        <v>17301826</v>
      </c>
      <c r="C23" s="76">
        <f t="shared" si="3"/>
        <v>44.294307425348926</v>
      </c>
      <c r="D23" s="88">
        <v>35941</v>
      </c>
      <c r="E23" s="76">
        <f t="shared" si="0"/>
        <v>41.526765185039686</v>
      </c>
      <c r="F23" s="132">
        <v>9519</v>
      </c>
      <c r="G23" s="76">
        <f t="shared" si="1"/>
        <v>39.69392435678245</v>
      </c>
      <c r="H23" s="88">
        <f t="shared" si="4"/>
        <v>26422</v>
      </c>
      <c r="I23" s="76">
        <f t="shared" si="5"/>
        <v>42.22925457102672</v>
      </c>
      <c r="J23" s="76">
        <f t="shared" si="6"/>
        <v>73.51492724186862</v>
      </c>
      <c r="K23" s="76">
        <f t="shared" si="2"/>
        <v>50.99776591490803</v>
      </c>
    </row>
    <row r="24" spans="1:12" s="71" customFormat="1" ht="30" customHeight="1">
      <c r="A24" s="70"/>
      <c r="B24" s="106">
        <f>B18+B21</f>
        <v>39061060</v>
      </c>
      <c r="C24" s="26"/>
      <c r="D24" s="106">
        <f>D18+D21</f>
        <v>86549</v>
      </c>
      <c r="E24" s="26"/>
      <c r="F24" s="106">
        <f>F18+F21</f>
        <v>23981</v>
      </c>
      <c r="G24" s="26"/>
      <c r="H24" s="106">
        <f>H18+H21</f>
        <v>62568</v>
      </c>
      <c r="I24" s="26"/>
      <c r="J24" s="106">
        <f>J18+J21</f>
        <v>144.1532308778613</v>
      </c>
      <c r="K24" s="26"/>
      <c r="L24" s="98"/>
    </row>
    <row r="25" spans="1:11" ht="124.15" customHeight="1">
      <c r="A25" s="158"/>
      <c r="B25" s="157" t="s">
        <v>75</v>
      </c>
      <c r="C25" s="157"/>
      <c r="D25" s="157" t="s">
        <v>115</v>
      </c>
      <c r="E25" s="157"/>
      <c r="F25" s="157" t="s">
        <v>52</v>
      </c>
      <c r="G25" s="157"/>
      <c r="H25" s="157" t="s">
        <v>79</v>
      </c>
      <c r="I25" s="157"/>
      <c r="J25" s="60" t="s">
        <v>77</v>
      </c>
      <c r="K25" s="110" t="s">
        <v>60</v>
      </c>
    </row>
    <row r="26" spans="1:11" ht="15">
      <c r="A26" s="158"/>
      <c r="B26" s="21" t="s">
        <v>14</v>
      </c>
      <c r="C26" s="21" t="s">
        <v>15</v>
      </c>
      <c r="D26" s="21" t="s">
        <v>14</v>
      </c>
      <c r="E26" s="21" t="s">
        <v>15</v>
      </c>
      <c r="F26" s="21" t="s">
        <v>14</v>
      </c>
      <c r="G26" s="21" t="s">
        <v>15</v>
      </c>
      <c r="H26" s="21" t="s">
        <v>14</v>
      </c>
      <c r="I26" s="21" t="s">
        <v>15</v>
      </c>
      <c r="J26" s="22" t="s">
        <v>15</v>
      </c>
      <c r="K26" s="109" t="s">
        <v>15</v>
      </c>
    </row>
    <row r="27" spans="1:11" ht="30" customHeight="1">
      <c r="A27" s="49" t="s">
        <v>53</v>
      </c>
      <c r="B27" s="88">
        <v>6179037</v>
      </c>
      <c r="C27" s="76">
        <f aca="true" t="shared" si="7" ref="C27:E29">(B27/(B$18+B$21))*100</f>
        <v>15.818917868588308</v>
      </c>
      <c r="D27" s="88">
        <v>13896</v>
      </c>
      <c r="E27" s="76">
        <f t="shared" si="7"/>
        <v>16.055644779257992</v>
      </c>
      <c r="F27" s="132">
        <v>3824</v>
      </c>
      <c r="G27" s="76">
        <f aca="true" t="shared" si="8" ref="G27:G38">(F27/(F$18+F$21))*100</f>
        <v>15.945957216129436</v>
      </c>
      <c r="H27" s="88">
        <f>D27-F27</f>
        <v>10072</v>
      </c>
      <c r="I27" s="76">
        <f aca="true" t="shared" si="9" ref="I27:I29">(H27/(H$18+H$21))*100</f>
        <v>16.097685717938884</v>
      </c>
      <c r="J27" s="76">
        <f>H27/D27*100</f>
        <v>72.48128957973518</v>
      </c>
      <c r="K27" s="76">
        <f aca="true" t="shared" si="10" ref="K27:K29">(J27/(J$18+J$21))*100</f>
        <v>50.28072498850019</v>
      </c>
    </row>
    <row r="28" spans="1:11" ht="30" customHeight="1">
      <c r="A28" s="49" t="s">
        <v>54</v>
      </c>
      <c r="B28" s="88">
        <v>16559285</v>
      </c>
      <c r="C28" s="76">
        <f t="shared" si="7"/>
        <v>42.393332387805145</v>
      </c>
      <c r="D28" s="88">
        <v>36122</v>
      </c>
      <c r="E28" s="76">
        <f t="shared" si="7"/>
        <v>41.73589527319784</v>
      </c>
      <c r="F28" s="132">
        <v>10108</v>
      </c>
      <c r="G28" s="76">
        <f t="shared" si="8"/>
        <v>42.150035444727074</v>
      </c>
      <c r="H28" s="88">
        <f aca="true" t="shared" si="11" ref="H28:H29">D28-F28</f>
        <v>26014</v>
      </c>
      <c r="I28" s="76">
        <f t="shared" si="9"/>
        <v>41.57716404551848</v>
      </c>
      <c r="J28" s="76">
        <f aca="true" t="shared" si="12" ref="J28:J29">H28/D28*100</f>
        <v>72.0170533193068</v>
      </c>
      <c r="K28" s="76">
        <f t="shared" si="10"/>
        <v>49.95868138420407</v>
      </c>
    </row>
    <row r="29" spans="1:11" ht="30" customHeight="1">
      <c r="A29" s="49" t="s">
        <v>104</v>
      </c>
      <c r="B29" s="88">
        <v>12262288</v>
      </c>
      <c r="C29" s="76">
        <f t="shared" si="7"/>
        <v>31.392614537342308</v>
      </c>
      <c r="D29" s="88">
        <v>23147</v>
      </c>
      <c r="E29" s="76">
        <f t="shared" si="7"/>
        <v>26.74438757235785</v>
      </c>
      <c r="F29" s="132">
        <v>6270</v>
      </c>
      <c r="G29" s="76">
        <f t="shared" si="8"/>
        <v>26.145698678120176</v>
      </c>
      <c r="H29" s="88">
        <f t="shared" si="11"/>
        <v>16877</v>
      </c>
      <c r="I29" s="76">
        <f t="shared" si="9"/>
        <v>26.973852448535997</v>
      </c>
      <c r="J29" s="76">
        <f t="shared" si="12"/>
        <v>72.91225644791982</v>
      </c>
      <c r="K29" s="76">
        <f t="shared" si="10"/>
        <v>50.579689406821</v>
      </c>
    </row>
    <row r="30" spans="1:11" ht="60" customHeight="1">
      <c r="A30" s="49" t="s">
        <v>107</v>
      </c>
      <c r="B30" s="88"/>
      <c r="C30" s="76"/>
      <c r="D30" s="88"/>
      <c r="E30" s="76"/>
      <c r="F30" s="132">
        <v>5182</v>
      </c>
      <c r="G30" s="76">
        <f t="shared" si="8"/>
        <v>21.608773612443184</v>
      </c>
      <c r="H30" s="88"/>
      <c r="I30" s="76"/>
      <c r="J30" s="88"/>
      <c r="K30" s="76"/>
    </row>
    <row r="31" spans="1:11" ht="60" customHeight="1">
      <c r="A31" s="49" t="s">
        <v>108</v>
      </c>
      <c r="B31" s="88"/>
      <c r="C31" s="76"/>
      <c r="D31" s="88"/>
      <c r="E31" s="76"/>
      <c r="F31" s="132">
        <v>12513</v>
      </c>
      <c r="G31" s="76">
        <f t="shared" si="8"/>
        <v>52.17880822317669</v>
      </c>
      <c r="H31" s="88"/>
      <c r="I31" s="76"/>
      <c r="J31" s="88"/>
      <c r="K31" s="76"/>
    </row>
    <row r="32" spans="1:11" ht="60" customHeight="1">
      <c r="A32" s="49" t="s">
        <v>109</v>
      </c>
      <c r="B32" s="88"/>
      <c r="C32" s="76"/>
      <c r="D32" s="88"/>
      <c r="E32" s="76"/>
      <c r="F32" s="132">
        <v>6286</v>
      </c>
      <c r="G32" s="76">
        <f t="shared" si="8"/>
        <v>26.212418164380136</v>
      </c>
      <c r="H32" s="88"/>
      <c r="I32" s="76"/>
      <c r="J32" s="88"/>
      <c r="K32" s="76"/>
    </row>
    <row r="33" spans="1:11" ht="30" customHeight="1">
      <c r="A33" s="17" t="s">
        <v>110</v>
      </c>
      <c r="B33" s="88"/>
      <c r="C33" s="76"/>
      <c r="D33" s="88"/>
      <c r="E33" s="76"/>
      <c r="F33" s="132">
        <v>6561</v>
      </c>
      <c r="G33" s="76">
        <f t="shared" si="8"/>
        <v>27.359159334473127</v>
      </c>
      <c r="H33" s="88"/>
      <c r="I33" s="76"/>
      <c r="J33" s="88"/>
      <c r="K33" s="76"/>
    </row>
    <row r="34" spans="1:11" ht="30" customHeight="1">
      <c r="A34" s="17" t="s">
        <v>111</v>
      </c>
      <c r="B34" s="88"/>
      <c r="C34" s="76"/>
      <c r="D34" s="88"/>
      <c r="E34" s="76"/>
      <c r="F34" s="132">
        <v>11123</v>
      </c>
      <c r="G34" s="76">
        <f t="shared" si="8"/>
        <v>46.382552854343025</v>
      </c>
      <c r="H34" s="88"/>
      <c r="I34" s="76"/>
      <c r="J34" s="88"/>
      <c r="K34" s="76"/>
    </row>
    <row r="35" spans="1:11" ht="30" customHeight="1">
      <c r="A35" s="17" t="s">
        <v>112</v>
      </c>
      <c r="B35" s="88"/>
      <c r="C35" s="76"/>
      <c r="D35" s="88"/>
      <c r="E35" s="76"/>
      <c r="F35" s="132">
        <v>6297</v>
      </c>
      <c r="G35" s="76">
        <f t="shared" si="8"/>
        <v>26.258287811183855</v>
      </c>
      <c r="H35" s="88"/>
      <c r="I35" s="76"/>
      <c r="J35" s="88"/>
      <c r="K35" s="76"/>
    </row>
    <row r="36" spans="1:11" ht="60" customHeight="1">
      <c r="A36" s="17" t="s">
        <v>113</v>
      </c>
      <c r="B36" s="88"/>
      <c r="C36" s="76"/>
      <c r="D36" s="88"/>
      <c r="E36" s="76"/>
      <c r="F36" s="132">
        <v>14346</v>
      </c>
      <c r="G36" s="76">
        <f t="shared" si="8"/>
        <v>59.82235936783287</v>
      </c>
      <c r="H36" s="88"/>
      <c r="I36" s="76"/>
      <c r="J36" s="88"/>
      <c r="K36" s="76"/>
    </row>
    <row r="37" spans="1:11" ht="60" customHeight="1">
      <c r="A37" s="17" t="s">
        <v>114</v>
      </c>
      <c r="B37" s="88"/>
      <c r="C37" s="76"/>
      <c r="D37" s="88"/>
      <c r="E37" s="76"/>
      <c r="F37" s="132">
        <v>2788</v>
      </c>
      <c r="G37" s="76">
        <f t="shared" si="8"/>
        <v>11.625870480797298</v>
      </c>
      <c r="H37" s="88"/>
      <c r="I37" s="76"/>
      <c r="J37" s="88"/>
      <c r="K37" s="76"/>
    </row>
    <row r="38" spans="1:11" ht="60" customHeight="1">
      <c r="A38" s="17" t="s">
        <v>191</v>
      </c>
      <c r="B38" s="88"/>
      <c r="C38" s="76"/>
      <c r="D38" s="88"/>
      <c r="E38" s="76"/>
      <c r="F38" s="132">
        <v>6847</v>
      </c>
      <c r="G38" s="76">
        <f t="shared" si="8"/>
        <v>28.551770151369833</v>
      </c>
      <c r="H38" s="88"/>
      <c r="I38" s="76"/>
      <c r="J38" s="88"/>
      <c r="K38" s="76"/>
    </row>
    <row r="39" spans="1:11" ht="15">
      <c r="A39" s="1"/>
      <c r="B39" s="1"/>
      <c r="C39" s="1"/>
      <c r="D39" s="1"/>
      <c r="E39" s="1"/>
      <c r="F39" s="1"/>
      <c r="G39" s="1"/>
      <c r="H39" s="1"/>
      <c r="I39" s="1"/>
      <c r="J39" s="1"/>
      <c r="K39" s="1"/>
    </row>
    <row r="40" spans="1:12" s="1" customFormat="1" ht="45" customHeight="1">
      <c r="A40" s="49" t="s">
        <v>26</v>
      </c>
      <c r="B40" s="111" t="s">
        <v>63</v>
      </c>
      <c r="C40" s="108" t="s">
        <v>68</v>
      </c>
      <c r="D40" s="157" t="s">
        <v>20</v>
      </c>
      <c r="E40" s="157"/>
      <c r="F40" s="157"/>
      <c r="G40" s="157"/>
      <c r="H40" s="157"/>
      <c r="I40" s="157"/>
      <c r="J40" s="157"/>
      <c r="K40" s="157"/>
      <c r="L40" s="96"/>
    </row>
    <row r="41" spans="1:12" s="1" customFormat="1" ht="45" customHeight="1">
      <c r="A41" s="27" t="s">
        <v>25</v>
      </c>
      <c r="B41" s="3"/>
      <c r="C41" s="107">
        <f>H18+H21</f>
        <v>62568</v>
      </c>
      <c r="D41" s="152" t="s">
        <v>78</v>
      </c>
      <c r="E41" s="152"/>
      <c r="F41" s="152"/>
      <c r="G41" s="152"/>
      <c r="H41" s="152"/>
      <c r="I41" s="152"/>
      <c r="J41" s="152"/>
      <c r="K41" s="152"/>
      <c r="L41" s="96"/>
    </row>
    <row r="42" spans="1:12" s="1" customFormat="1" ht="45" customHeight="1">
      <c r="A42" s="28" t="s">
        <v>21</v>
      </c>
      <c r="B42" s="3"/>
      <c r="C42" s="107">
        <v>62050</v>
      </c>
      <c r="D42" s="153" t="s">
        <v>55</v>
      </c>
      <c r="E42" s="153"/>
      <c r="F42" s="153"/>
      <c r="G42" s="153"/>
      <c r="H42" s="153"/>
      <c r="I42" s="153"/>
      <c r="J42" s="153"/>
      <c r="K42" s="153"/>
      <c r="L42" s="96"/>
    </row>
    <row r="43" spans="1:12" s="1" customFormat="1" ht="45" customHeight="1">
      <c r="A43" s="28" t="s">
        <v>22</v>
      </c>
      <c r="B43" s="3"/>
      <c r="C43" s="3">
        <v>111</v>
      </c>
      <c r="D43" s="147" t="s">
        <v>64</v>
      </c>
      <c r="E43" s="147"/>
      <c r="F43" s="147"/>
      <c r="G43" s="147"/>
      <c r="H43" s="147"/>
      <c r="I43" s="147"/>
      <c r="J43" s="147"/>
      <c r="K43" s="147"/>
      <c r="L43" s="96"/>
    </row>
    <row r="44" spans="1:12" s="1" customFormat="1" ht="45" customHeight="1">
      <c r="A44" s="28" t="s">
        <v>23</v>
      </c>
      <c r="B44" s="3"/>
      <c r="C44" s="3">
        <v>384</v>
      </c>
      <c r="D44" s="147" t="s">
        <v>65</v>
      </c>
      <c r="E44" s="147"/>
      <c r="F44" s="147"/>
      <c r="G44" s="147"/>
      <c r="H44" s="147"/>
      <c r="I44" s="147"/>
      <c r="J44" s="147"/>
      <c r="K44" s="147"/>
      <c r="L44" s="96"/>
    </row>
    <row r="45" spans="1:12" s="1" customFormat="1" ht="45" customHeight="1">
      <c r="A45" s="28" t="s">
        <v>27</v>
      </c>
      <c r="B45" s="3"/>
      <c r="C45" s="3">
        <v>23</v>
      </c>
      <c r="D45" s="147" t="s">
        <v>72</v>
      </c>
      <c r="E45" s="147"/>
      <c r="F45" s="147"/>
      <c r="G45" s="147"/>
      <c r="H45" s="147"/>
      <c r="I45" s="147"/>
      <c r="J45" s="147"/>
      <c r="K45" s="147"/>
      <c r="L45" s="96"/>
    </row>
    <row r="46" spans="1:12" s="1" customFormat="1" ht="45" customHeight="1">
      <c r="A46" s="28" t="s">
        <v>24</v>
      </c>
      <c r="B46" s="3"/>
      <c r="C46" s="3">
        <v>0</v>
      </c>
      <c r="D46" s="147" t="s">
        <v>28</v>
      </c>
      <c r="E46" s="147"/>
      <c r="F46" s="147"/>
      <c r="G46" s="147"/>
      <c r="H46" s="147"/>
      <c r="I46" s="147"/>
      <c r="J46" s="147"/>
      <c r="K46" s="147"/>
      <c r="L46" s="96"/>
    </row>
  </sheetData>
  <mergeCells count="24">
    <mergeCell ref="H16:I16"/>
    <mergeCell ref="A5:B5"/>
    <mergeCell ref="A6:B6"/>
    <mergeCell ref="A8:E8"/>
    <mergeCell ref="A9:D9"/>
    <mergeCell ref="A10:D10"/>
    <mergeCell ref="A12:B12"/>
    <mergeCell ref="A13:B13"/>
    <mergeCell ref="A16:A17"/>
    <mergeCell ref="B16:C16"/>
    <mergeCell ref="D16:E16"/>
    <mergeCell ref="F16:G16"/>
    <mergeCell ref="D46:K46"/>
    <mergeCell ref="A25:A26"/>
    <mergeCell ref="B25:C25"/>
    <mergeCell ref="D25:E25"/>
    <mergeCell ref="F25:G25"/>
    <mergeCell ref="H25:I25"/>
    <mergeCell ref="D40:K40"/>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6"/>
  <sheetViews>
    <sheetView workbookViewId="0" topLeftCell="A1">
      <selection activeCell="G1" sqref="G1"/>
    </sheetView>
  </sheetViews>
  <sheetFormatPr defaultColWidth="8.8515625" defaultRowHeight="15"/>
  <cols>
    <col min="1" max="1" width="20.7109375" style="114" customWidth="1"/>
    <col min="2" max="11" width="10.7109375" style="114" customWidth="1"/>
    <col min="12" max="12" width="8.8515625" style="97" customWidth="1"/>
    <col min="13" max="16384" width="8.8515625" style="114" customWidth="1"/>
  </cols>
  <sheetData>
    <row r="1" spans="1:11" ht="15">
      <c r="A1" s="6" t="s">
        <v>285</v>
      </c>
      <c r="B1" s="1"/>
      <c r="C1" s="1"/>
      <c r="D1" s="1"/>
      <c r="E1" s="1"/>
      <c r="F1" s="1"/>
      <c r="G1" s="1"/>
      <c r="H1" s="1"/>
      <c r="I1" s="1"/>
      <c r="J1" s="7"/>
      <c r="K1" s="1"/>
    </row>
    <row r="2" spans="1:11" ht="15">
      <c r="A2" s="38" t="s">
        <v>76</v>
      </c>
      <c r="B2" s="1"/>
      <c r="C2" s="1"/>
      <c r="D2" s="1"/>
      <c r="E2" s="1"/>
      <c r="F2" s="1"/>
      <c r="G2" s="1"/>
      <c r="H2" s="1"/>
      <c r="I2" s="1"/>
      <c r="J2" s="7"/>
      <c r="K2" s="1"/>
    </row>
    <row r="3" spans="1:11" ht="15">
      <c r="A3" s="38" t="s">
        <v>74</v>
      </c>
      <c r="B3" s="1"/>
      <c r="C3" s="1"/>
      <c r="D3" s="1"/>
      <c r="E3" s="1"/>
      <c r="F3" s="1"/>
      <c r="G3" s="1"/>
      <c r="H3" s="1"/>
      <c r="I3" s="1"/>
      <c r="J3" s="7"/>
      <c r="K3" s="1"/>
    </row>
    <row r="4" spans="6:12" s="1" customFormat="1" ht="15" customHeight="1">
      <c r="F4" s="7"/>
      <c r="L4" s="96"/>
    </row>
    <row r="5" spans="1:12" s="1" customFormat="1" ht="15" customHeight="1">
      <c r="A5" s="155"/>
      <c r="B5" s="155"/>
      <c r="C5" s="112" t="s">
        <v>69</v>
      </c>
      <c r="D5" s="112" t="s">
        <v>70</v>
      </c>
      <c r="F5" s="7"/>
      <c r="L5" s="96"/>
    </row>
    <row r="6" spans="1:12" s="1" customFormat="1" ht="15" customHeight="1">
      <c r="A6" s="154" t="s">
        <v>73</v>
      </c>
      <c r="B6" s="154"/>
      <c r="C6" s="129">
        <f>(H18+H21)/D13*100</f>
        <v>62.650877660587135</v>
      </c>
      <c r="D6" s="130"/>
      <c r="F6" s="7"/>
      <c r="L6" s="96"/>
    </row>
    <row r="7" spans="1:12" s="1" customFormat="1" ht="15" customHeight="1">
      <c r="A7" s="38"/>
      <c r="F7" s="7"/>
      <c r="L7" s="96"/>
    </row>
    <row r="8" spans="1:12" s="1" customFormat="1" ht="15" customHeight="1">
      <c r="A8" s="160" t="s">
        <v>66</v>
      </c>
      <c r="B8" s="161"/>
      <c r="C8" s="161"/>
      <c r="D8" s="161"/>
      <c r="E8" s="162"/>
      <c r="F8" s="43"/>
      <c r="L8" s="96"/>
    </row>
    <row r="9" spans="1:12" s="1" customFormat="1" ht="30" customHeight="1">
      <c r="A9" s="159" t="s">
        <v>67</v>
      </c>
      <c r="B9" s="159"/>
      <c r="C9" s="159"/>
      <c r="D9" s="159"/>
      <c r="E9" s="69" t="s">
        <v>279</v>
      </c>
      <c r="F9" s="26"/>
      <c r="L9" s="96"/>
    </row>
    <row r="10" spans="1:12" s="1" customFormat="1" ht="45" customHeight="1">
      <c r="A10" s="159" t="s">
        <v>71</v>
      </c>
      <c r="B10" s="159"/>
      <c r="C10" s="159"/>
      <c r="D10" s="159"/>
      <c r="E10" s="5"/>
      <c r="F10" s="42"/>
      <c r="H10" s="41"/>
      <c r="L10" s="96"/>
    </row>
    <row r="11" spans="1:12" s="1" customFormat="1" ht="15" customHeight="1">
      <c r="A11" s="40"/>
      <c r="B11" s="40"/>
      <c r="C11" s="40"/>
      <c r="D11" s="40"/>
      <c r="E11" s="26"/>
      <c r="F11" s="42"/>
      <c r="H11" s="41"/>
      <c r="L11" s="96"/>
    </row>
    <row r="12" spans="1:12" s="1" customFormat="1" ht="45" customHeight="1">
      <c r="A12" s="156" t="s">
        <v>153</v>
      </c>
      <c r="B12" s="156"/>
      <c r="C12" s="108" t="s">
        <v>63</v>
      </c>
      <c r="D12" s="108" t="s">
        <v>68</v>
      </c>
      <c r="F12" s="7"/>
      <c r="L12" s="96"/>
    </row>
    <row r="13" spans="1:12" s="1" customFormat="1" ht="15" customHeight="1">
      <c r="A13" s="155"/>
      <c r="B13" s="155"/>
      <c r="C13" s="130"/>
      <c r="D13" s="131">
        <f>D18+D21</f>
        <v>26263</v>
      </c>
      <c r="F13" s="7"/>
      <c r="L13" s="96"/>
    </row>
    <row r="14" spans="1:12" s="1" customFormat="1" ht="15" customHeight="1">
      <c r="A14" s="40"/>
      <c r="B14" s="40"/>
      <c r="C14" s="40"/>
      <c r="D14" s="40"/>
      <c r="E14" s="26"/>
      <c r="F14" s="42"/>
      <c r="H14" s="41"/>
      <c r="L14" s="96"/>
    </row>
    <row r="15" spans="1:11" ht="15">
      <c r="A15" s="6"/>
      <c r="B15" s="1"/>
      <c r="C15" s="1"/>
      <c r="D15" s="1"/>
      <c r="E15" s="1"/>
      <c r="F15" s="1"/>
      <c r="G15" s="1"/>
      <c r="H15" s="1"/>
      <c r="I15" s="1"/>
      <c r="J15" s="7"/>
      <c r="K15" s="1"/>
    </row>
    <row r="16" spans="1:11" ht="124.15" customHeight="1">
      <c r="A16" s="148"/>
      <c r="B16" s="150" t="s">
        <v>75</v>
      </c>
      <c r="C16" s="151"/>
      <c r="D16" s="150" t="s">
        <v>115</v>
      </c>
      <c r="E16" s="151"/>
      <c r="F16" s="150" t="s">
        <v>52</v>
      </c>
      <c r="G16" s="151"/>
      <c r="H16" s="150" t="s">
        <v>79</v>
      </c>
      <c r="I16" s="151"/>
      <c r="J16" s="60" t="s">
        <v>77</v>
      </c>
      <c r="K16" s="110" t="s">
        <v>60</v>
      </c>
    </row>
    <row r="17" spans="1:11" ht="15">
      <c r="A17" s="149"/>
      <c r="B17" s="21" t="s">
        <v>14</v>
      </c>
      <c r="C17" s="21" t="s">
        <v>15</v>
      </c>
      <c r="D17" s="21" t="s">
        <v>14</v>
      </c>
      <c r="E17" s="21" t="s">
        <v>15</v>
      </c>
      <c r="F17" s="21" t="s">
        <v>14</v>
      </c>
      <c r="G17" s="21" t="s">
        <v>15</v>
      </c>
      <c r="H17" s="21" t="s">
        <v>14</v>
      </c>
      <c r="I17" s="21" t="s">
        <v>15</v>
      </c>
      <c r="J17" s="22" t="s">
        <v>15</v>
      </c>
      <c r="K17" s="109" t="s">
        <v>15</v>
      </c>
    </row>
    <row r="18" spans="1:11" ht="30" customHeight="1">
      <c r="A18" s="17" t="s">
        <v>103</v>
      </c>
      <c r="B18" s="88">
        <v>4060450</v>
      </c>
      <c r="C18" s="76">
        <f>(B18/(B$18+B$21))*100</f>
        <v>10.395135206264245</v>
      </c>
      <c r="D18" s="88">
        <v>3805</v>
      </c>
      <c r="E18" s="76">
        <f aca="true" t="shared" si="0" ref="E18:E23">(D18/(D$18+D$21))*100</f>
        <v>14.488063054487302</v>
      </c>
      <c r="F18" s="132">
        <v>1153</v>
      </c>
      <c r="G18" s="76">
        <f aca="true" t="shared" si="1" ref="G18:G23">(F18/(F$18+F$21))*100</f>
        <v>11.754511163217453</v>
      </c>
      <c r="H18" s="88">
        <f>D18-F18</f>
        <v>2652</v>
      </c>
      <c r="I18" s="76">
        <f>(H18/(H$18+H$21))*100</f>
        <v>16.117661358940076</v>
      </c>
      <c r="J18" s="76">
        <f>H18/D18*100</f>
        <v>69.69776609724047</v>
      </c>
      <c r="K18" s="76">
        <f aca="true" t="shared" si="2" ref="K18:K23">(J18/(J$18+J$21))*100</f>
        <v>53.141642560685085</v>
      </c>
    </row>
    <row r="19" spans="1:11" ht="30" customHeight="1">
      <c r="A19" s="49" t="s">
        <v>105</v>
      </c>
      <c r="B19" s="88">
        <v>1957126</v>
      </c>
      <c r="C19" s="76">
        <f aca="true" t="shared" si="3" ref="C19:C23">(B19/(B$18+B$21))*100</f>
        <v>5.010427264390675</v>
      </c>
      <c r="D19" s="88">
        <v>1826</v>
      </c>
      <c r="E19" s="76">
        <f t="shared" si="0"/>
        <v>6.952747210905076</v>
      </c>
      <c r="F19" s="132">
        <v>560</v>
      </c>
      <c r="G19" s="76">
        <f t="shared" si="1"/>
        <v>5.709042715873178</v>
      </c>
      <c r="H19" s="88">
        <f aca="true" t="shared" si="4" ref="H19:H23">D19-F19</f>
        <v>1266</v>
      </c>
      <c r="I19" s="76">
        <f aca="true" t="shared" si="5" ref="I19:I23">(H19/(H$18+H$21))*100</f>
        <v>7.694177707548317</v>
      </c>
      <c r="J19" s="76">
        <f aca="true" t="shared" si="6" ref="J19:J23">H19/D19*100</f>
        <v>69.33187294633078</v>
      </c>
      <c r="K19" s="76">
        <f t="shared" si="2"/>
        <v>52.86266427874248</v>
      </c>
    </row>
    <row r="20" spans="1:11" ht="30" customHeight="1">
      <c r="A20" s="49" t="s">
        <v>106</v>
      </c>
      <c r="B20" s="88">
        <v>2103324</v>
      </c>
      <c r="C20" s="76">
        <f t="shared" si="3"/>
        <v>5.384707941873569</v>
      </c>
      <c r="D20" s="88">
        <v>1979</v>
      </c>
      <c r="E20" s="76">
        <f t="shared" si="0"/>
        <v>7.535315843582226</v>
      </c>
      <c r="F20" s="132">
        <v>593</v>
      </c>
      <c r="G20" s="76">
        <f t="shared" si="1"/>
        <v>6.045468447344276</v>
      </c>
      <c r="H20" s="88">
        <f t="shared" si="4"/>
        <v>1386</v>
      </c>
      <c r="I20" s="76">
        <f t="shared" si="5"/>
        <v>8.423483651391757</v>
      </c>
      <c r="J20" s="76">
        <f t="shared" si="6"/>
        <v>70.03537139969683</v>
      </c>
      <c r="K20" s="76">
        <f t="shared" si="2"/>
        <v>53.399052536848416</v>
      </c>
    </row>
    <row r="21" spans="1:11" ht="30" customHeight="1">
      <c r="A21" s="17" t="s">
        <v>100</v>
      </c>
      <c r="B21" s="88">
        <v>35000610</v>
      </c>
      <c r="C21" s="76">
        <f t="shared" si="3"/>
        <v>89.60486479373576</v>
      </c>
      <c r="D21" s="88">
        <v>22458</v>
      </c>
      <c r="E21" s="76">
        <f t="shared" si="0"/>
        <v>85.5119369455127</v>
      </c>
      <c r="F21" s="132">
        <v>8656</v>
      </c>
      <c r="G21" s="76">
        <f t="shared" si="1"/>
        <v>88.24548883678254</v>
      </c>
      <c r="H21" s="88">
        <f t="shared" si="4"/>
        <v>13802</v>
      </c>
      <c r="I21" s="76">
        <f t="shared" si="5"/>
        <v>83.88233864105993</v>
      </c>
      <c r="J21" s="76">
        <f t="shared" si="6"/>
        <v>61.4569418470033</v>
      </c>
      <c r="K21" s="76">
        <f t="shared" si="2"/>
        <v>46.858357439314915</v>
      </c>
    </row>
    <row r="22" spans="1:11" ht="30" customHeight="1">
      <c r="A22" s="49" t="s">
        <v>101</v>
      </c>
      <c r="B22" s="88">
        <v>17698784</v>
      </c>
      <c r="C22" s="76">
        <f t="shared" si="3"/>
        <v>45.310557368386824</v>
      </c>
      <c r="D22" s="88">
        <v>11372</v>
      </c>
      <c r="E22" s="76">
        <f t="shared" si="0"/>
        <v>43.30046072421277</v>
      </c>
      <c r="F22" s="132">
        <v>4294</v>
      </c>
      <c r="G22" s="76">
        <f t="shared" si="1"/>
        <v>43.776123967784685</v>
      </c>
      <c r="H22" s="88">
        <f t="shared" si="4"/>
        <v>7078</v>
      </c>
      <c r="I22" s="76">
        <f t="shared" si="5"/>
        <v>43.01689558769904</v>
      </c>
      <c r="J22" s="76">
        <f t="shared" si="6"/>
        <v>62.24059092507914</v>
      </c>
      <c r="K22" s="76">
        <f t="shared" si="2"/>
        <v>47.455857209135594</v>
      </c>
    </row>
    <row r="23" spans="1:11" ht="30" customHeight="1">
      <c r="A23" s="49" t="s">
        <v>102</v>
      </c>
      <c r="B23" s="88">
        <v>17301826</v>
      </c>
      <c r="C23" s="76">
        <f t="shared" si="3"/>
        <v>44.294307425348926</v>
      </c>
      <c r="D23" s="88">
        <v>11086</v>
      </c>
      <c r="E23" s="76">
        <f t="shared" si="0"/>
        <v>42.211476221299925</v>
      </c>
      <c r="F23" s="132">
        <v>4362</v>
      </c>
      <c r="G23" s="76">
        <f t="shared" si="1"/>
        <v>44.46936486899786</v>
      </c>
      <c r="H23" s="88">
        <f t="shared" si="4"/>
        <v>6724</v>
      </c>
      <c r="I23" s="76">
        <f t="shared" si="5"/>
        <v>40.865443053360885</v>
      </c>
      <c r="J23" s="76">
        <f t="shared" si="6"/>
        <v>60.65307595165073</v>
      </c>
      <c r="K23" s="76">
        <f t="shared" si="2"/>
        <v>46.245443188692434</v>
      </c>
    </row>
    <row r="24" spans="1:15" s="71" customFormat="1" ht="30" customHeight="1">
      <c r="A24" s="70"/>
      <c r="B24" s="106">
        <f>B18+B21</f>
        <v>39061060</v>
      </c>
      <c r="C24" s="26"/>
      <c r="D24" s="106">
        <f>D18+D21</f>
        <v>26263</v>
      </c>
      <c r="E24" s="26"/>
      <c r="F24" s="106">
        <f>F18+F21</f>
        <v>9809</v>
      </c>
      <c r="G24" s="26"/>
      <c r="H24" s="106">
        <f>H18+H21</f>
        <v>16454</v>
      </c>
      <c r="I24" s="26"/>
      <c r="J24" s="106">
        <f>J18+J21</f>
        <v>131.15470794424377</v>
      </c>
      <c r="K24" s="26"/>
      <c r="L24" s="98"/>
      <c r="O24" s="133"/>
    </row>
    <row r="25" spans="1:11" ht="124.15" customHeight="1">
      <c r="A25" s="158"/>
      <c r="B25" s="157" t="s">
        <v>75</v>
      </c>
      <c r="C25" s="157"/>
      <c r="D25" s="157" t="s">
        <v>115</v>
      </c>
      <c r="E25" s="157"/>
      <c r="F25" s="157" t="s">
        <v>52</v>
      </c>
      <c r="G25" s="157"/>
      <c r="H25" s="157" t="s">
        <v>79</v>
      </c>
      <c r="I25" s="157"/>
      <c r="J25" s="60" t="s">
        <v>77</v>
      </c>
      <c r="K25" s="110" t="s">
        <v>60</v>
      </c>
    </row>
    <row r="26" spans="1:11" ht="15">
      <c r="A26" s="158"/>
      <c r="B26" s="21" t="s">
        <v>14</v>
      </c>
      <c r="C26" s="21" t="s">
        <v>15</v>
      </c>
      <c r="D26" s="21" t="s">
        <v>14</v>
      </c>
      <c r="E26" s="21" t="s">
        <v>15</v>
      </c>
      <c r="F26" s="21" t="s">
        <v>14</v>
      </c>
      <c r="G26" s="21" t="s">
        <v>15</v>
      </c>
      <c r="H26" s="21" t="s">
        <v>14</v>
      </c>
      <c r="I26" s="21" t="s">
        <v>15</v>
      </c>
      <c r="J26" s="22" t="s">
        <v>15</v>
      </c>
      <c r="K26" s="109" t="s">
        <v>15</v>
      </c>
    </row>
    <row r="27" spans="1:11" ht="30" customHeight="1">
      <c r="A27" s="49" t="s">
        <v>53</v>
      </c>
      <c r="B27" s="88">
        <v>6179037</v>
      </c>
      <c r="C27" s="76">
        <f aca="true" t="shared" si="7" ref="C27:E29">(B27/(B$18+B$21))*100</f>
        <v>15.818917868588308</v>
      </c>
      <c r="D27" s="88">
        <v>3697</v>
      </c>
      <c r="E27" s="76">
        <f t="shared" si="7"/>
        <v>14.07683813730343</v>
      </c>
      <c r="F27" s="132">
        <v>1242</v>
      </c>
      <c r="G27" s="76">
        <f aca="true" t="shared" si="8" ref="G27:G38">(F27/(F$18+F$21))*100</f>
        <v>12.66184116627587</v>
      </c>
      <c r="H27" s="88">
        <f>D27-F27</f>
        <v>2455</v>
      </c>
      <c r="I27" s="76">
        <f aca="true" t="shared" si="9" ref="I27:I29">(H27/(H$18+H$21))*100</f>
        <v>14.920384101130423</v>
      </c>
      <c r="J27" s="76">
        <f>H27/D27*100</f>
        <v>66.4051934000541</v>
      </c>
      <c r="K27" s="76">
        <f aca="true" t="shared" si="10" ref="K27:K29">(J27/(J$18+J$21))*100</f>
        <v>50.631193070312165</v>
      </c>
    </row>
    <row r="28" spans="1:11" ht="30" customHeight="1">
      <c r="A28" s="49" t="s">
        <v>54</v>
      </c>
      <c r="B28" s="88">
        <v>16559285</v>
      </c>
      <c r="C28" s="76">
        <f t="shared" si="7"/>
        <v>42.393332387805145</v>
      </c>
      <c r="D28" s="88">
        <v>8728</v>
      </c>
      <c r="E28" s="76">
        <f t="shared" si="7"/>
        <v>33.233065529452084</v>
      </c>
      <c r="F28" s="132">
        <v>3405</v>
      </c>
      <c r="G28" s="76">
        <f t="shared" si="8"/>
        <v>34.71301865633602</v>
      </c>
      <c r="H28" s="88">
        <f aca="true" t="shared" si="11" ref="H28:H29">D28-F28</f>
        <v>5323</v>
      </c>
      <c r="I28" s="76">
        <f t="shared" si="9"/>
        <v>32.3507961589887</v>
      </c>
      <c r="J28" s="76">
        <f aca="true" t="shared" si="12" ref="J28:J29">H28/D28*100</f>
        <v>60.98762603116407</v>
      </c>
      <c r="K28" s="76">
        <f t="shared" si="10"/>
        <v>46.500523684663314</v>
      </c>
    </row>
    <row r="29" spans="1:11" ht="30" customHeight="1">
      <c r="A29" s="49" t="s">
        <v>104</v>
      </c>
      <c r="B29" s="88">
        <v>12262288</v>
      </c>
      <c r="C29" s="76">
        <f t="shared" si="7"/>
        <v>31.392614537342308</v>
      </c>
      <c r="D29" s="88">
        <v>10033</v>
      </c>
      <c r="E29" s="76">
        <f t="shared" si="7"/>
        <v>38.202033278757185</v>
      </c>
      <c r="F29" s="132">
        <v>4009</v>
      </c>
      <c r="G29" s="76">
        <f t="shared" si="8"/>
        <v>40.87062901417066</v>
      </c>
      <c r="H29" s="88">
        <f t="shared" si="11"/>
        <v>6024</v>
      </c>
      <c r="I29" s="76">
        <f t="shared" si="9"/>
        <v>36.61115838094081</v>
      </c>
      <c r="J29" s="76">
        <f t="shared" si="12"/>
        <v>60.04186185587561</v>
      </c>
      <c r="K29" s="76">
        <f t="shared" si="10"/>
        <v>45.77941790804832</v>
      </c>
    </row>
    <row r="30" spans="1:11" ht="60" customHeight="1">
      <c r="A30" s="49" t="s">
        <v>107</v>
      </c>
      <c r="B30" s="88"/>
      <c r="C30" s="76"/>
      <c r="D30" s="88"/>
      <c r="E30" s="76"/>
      <c r="F30" s="132">
        <v>2342</v>
      </c>
      <c r="G30" s="76">
        <f t="shared" si="8"/>
        <v>23.876032215312467</v>
      </c>
      <c r="H30" s="88"/>
      <c r="I30" s="76"/>
      <c r="J30" s="88"/>
      <c r="K30" s="76"/>
    </row>
    <row r="31" spans="1:11" ht="60" customHeight="1">
      <c r="A31" s="49" t="s">
        <v>108</v>
      </c>
      <c r="B31" s="88"/>
      <c r="C31" s="76"/>
      <c r="D31" s="88"/>
      <c r="E31" s="76"/>
      <c r="F31" s="132">
        <v>5018</v>
      </c>
      <c r="G31" s="76">
        <f t="shared" si="8"/>
        <v>51.15710062187787</v>
      </c>
      <c r="H31" s="88"/>
      <c r="I31" s="76"/>
      <c r="J31" s="88"/>
      <c r="K31" s="76"/>
    </row>
    <row r="32" spans="1:11" ht="60" customHeight="1">
      <c r="A32" s="49" t="s">
        <v>109</v>
      </c>
      <c r="B32" s="88"/>
      <c r="C32" s="76"/>
      <c r="D32" s="88"/>
      <c r="E32" s="76"/>
      <c r="F32" s="132">
        <v>2449</v>
      </c>
      <c r="G32" s="76">
        <f t="shared" si="8"/>
        <v>24.966867162809663</v>
      </c>
      <c r="H32" s="88"/>
      <c r="I32" s="76"/>
      <c r="J32" s="88"/>
      <c r="K32" s="76"/>
    </row>
    <row r="33" spans="1:11" ht="30" customHeight="1">
      <c r="A33" s="17" t="s">
        <v>110</v>
      </c>
      <c r="B33" s="88"/>
      <c r="C33" s="76"/>
      <c r="D33" s="88"/>
      <c r="E33" s="76"/>
      <c r="F33" s="132">
        <v>2843</v>
      </c>
      <c r="G33" s="76">
        <f t="shared" si="8"/>
        <v>28.983586502191866</v>
      </c>
      <c r="H33" s="88"/>
      <c r="I33" s="76"/>
      <c r="J33" s="88"/>
      <c r="K33" s="76"/>
    </row>
    <row r="34" spans="1:11" ht="30" customHeight="1">
      <c r="A34" s="17" t="s">
        <v>111</v>
      </c>
      <c r="B34" s="88"/>
      <c r="C34" s="76"/>
      <c r="D34" s="88"/>
      <c r="E34" s="76"/>
      <c r="F34" s="132">
        <v>4857</v>
      </c>
      <c r="G34" s="76">
        <f t="shared" si="8"/>
        <v>49.515750841064325</v>
      </c>
      <c r="H34" s="88"/>
      <c r="I34" s="76"/>
      <c r="J34" s="88"/>
      <c r="K34" s="76"/>
    </row>
    <row r="35" spans="1:11" ht="30" customHeight="1">
      <c r="A35" s="17" t="s">
        <v>112</v>
      </c>
      <c r="B35" s="88"/>
      <c r="C35" s="76"/>
      <c r="D35" s="88"/>
      <c r="E35" s="76"/>
      <c r="F35" s="132">
        <v>2109</v>
      </c>
      <c r="G35" s="76">
        <f t="shared" si="8"/>
        <v>21.500662656743806</v>
      </c>
      <c r="H35" s="88"/>
      <c r="I35" s="76"/>
      <c r="J35" s="88"/>
      <c r="K35" s="76"/>
    </row>
    <row r="36" spans="1:11" ht="60" customHeight="1">
      <c r="A36" s="17" t="s">
        <v>113</v>
      </c>
      <c r="B36" s="88"/>
      <c r="C36" s="76"/>
      <c r="D36" s="88"/>
      <c r="E36" s="76"/>
      <c r="F36" s="132">
        <v>5642</v>
      </c>
      <c r="G36" s="76">
        <f t="shared" si="8"/>
        <v>57.51860536242227</v>
      </c>
      <c r="H36" s="88"/>
      <c r="I36" s="76"/>
      <c r="J36" s="88"/>
      <c r="K36" s="76"/>
    </row>
    <row r="37" spans="1:11" ht="60" customHeight="1">
      <c r="A37" s="17" t="s">
        <v>114</v>
      </c>
      <c r="B37" s="88"/>
      <c r="C37" s="76"/>
      <c r="D37" s="88"/>
      <c r="E37" s="76"/>
      <c r="F37" s="132">
        <v>962</v>
      </c>
      <c r="G37" s="76">
        <f t="shared" si="8"/>
        <v>9.807319808339281</v>
      </c>
      <c r="H37" s="88"/>
      <c r="I37" s="76"/>
      <c r="J37" s="88"/>
      <c r="K37" s="76"/>
    </row>
    <row r="38" spans="1:11" ht="60" customHeight="1">
      <c r="A38" s="17" t="s">
        <v>191</v>
      </c>
      <c r="B38" s="88"/>
      <c r="C38" s="76"/>
      <c r="D38" s="88"/>
      <c r="E38" s="76"/>
      <c r="F38" s="132">
        <v>3205</v>
      </c>
      <c r="G38" s="76">
        <f t="shared" si="8"/>
        <v>32.67407482923845</v>
      </c>
      <c r="H38" s="88"/>
      <c r="I38" s="76"/>
      <c r="J38" s="88"/>
      <c r="K38" s="76"/>
    </row>
    <row r="39" spans="1:11" ht="15">
      <c r="A39" s="1"/>
      <c r="B39" s="1"/>
      <c r="C39" s="1"/>
      <c r="D39" s="1"/>
      <c r="E39" s="1"/>
      <c r="F39" s="1"/>
      <c r="G39" s="1"/>
      <c r="H39" s="1"/>
      <c r="I39" s="1"/>
      <c r="J39" s="1"/>
      <c r="K39" s="1"/>
    </row>
    <row r="40" spans="1:12" s="1" customFormat="1" ht="45" customHeight="1">
      <c r="A40" s="49" t="s">
        <v>26</v>
      </c>
      <c r="B40" s="111" t="s">
        <v>63</v>
      </c>
      <c r="C40" s="108" t="s">
        <v>68</v>
      </c>
      <c r="D40" s="157" t="s">
        <v>20</v>
      </c>
      <c r="E40" s="157"/>
      <c r="F40" s="157"/>
      <c r="G40" s="157"/>
      <c r="H40" s="157"/>
      <c r="I40" s="157"/>
      <c r="J40" s="157"/>
      <c r="K40" s="157"/>
      <c r="L40" s="96"/>
    </row>
    <row r="41" spans="1:12" s="1" customFormat="1" ht="45" customHeight="1">
      <c r="A41" s="27" t="s">
        <v>25</v>
      </c>
      <c r="B41" s="3"/>
      <c r="C41" s="107">
        <f>H18+H21</f>
        <v>16454</v>
      </c>
      <c r="D41" s="152" t="s">
        <v>78</v>
      </c>
      <c r="E41" s="152"/>
      <c r="F41" s="152"/>
      <c r="G41" s="152"/>
      <c r="H41" s="152"/>
      <c r="I41" s="152"/>
      <c r="J41" s="152"/>
      <c r="K41" s="152"/>
      <c r="L41" s="96"/>
    </row>
    <row r="42" spans="1:12" s="1" customFormat="1" ht="45" customHeight="1">
      <c r="A42" s="28" t="s">
        <v>21</v>
      </c>
      <c r="B42" s="3"/>
      <c r="C42" s="107">
        <v>15398</v>
      </c>
      <c r="D42" s="153" t="s">
        <v>55</v>
      </c>
      <c r="E42" s="153"/>
      <c r="F42" s="153"/>
      <c r="G42" s="153"/>
      <c r="H42" s="153"/>
      <c r="I42" s="153"/>
      <c r="J42" s="153"/>
      <c r="K42" s="153"/>
      <c r="L42" s="96"/>
    </row>
    <row r="43" spans="1:12" s="1" customFormat="1" ht="45" customHeight="1">
      <c r="A43" s="28" t="s">
        <v>22</v>
      </c>
      <c r="B43" s="3"/>
      <c r="C43" s="3">
        <v>962</v>
      </c>
      <c r="D43" s="147" t="s">
        <v>64</v>
      </c>
      <c r="E43" s="147"/>
      <c r="F43" s="147"/>
      <c r="G43" s="147"/>
      <c r="H43" s="147"/>
      <c r="I43" s="147"/>
      <c r="J43" s="147"/>
      <c r="K43" s="147"/>
      <c r="L43" s="96"/>
    </row>
    <row r="44" spans="1:12" s="1" customFormat="1" ht="45" customHeight="1">
      <c r="A44" s="28" t="s">
        <v>23</v>
      </c>
      <c r="B44" s="3"/>
      <c r="C44" s="3">
        <v>94</v>
      </c>
      <c r="D44" s="147" t="s">
        <v>65</v>
      </c>
      <c r="E44" s="147"/>
      <c r="F44" s="147"/>
      <c r="G44" s="147"/>
      <c r="H44" s="147"/>
      <c r="I44" s="147"/>
      <c r="J44" s="147"/>
      <c r="K44" s="147"/>
      <c r="L44" s="96"/>
    </row>
    <row r="45" spans="1:12" s="1" customFormat="1" ht="45" customHeight="1">
      <c r="A45" s="28" t="s">
        <v>27</v>
      </c>
      <c r="B45" s="3"/>
      <c r="C45" s="3">
        <v>0</v>
      </c>
      <c r="D45" s="147" t="s">
        <v>72</v>
      </c>
      <c r="E45" s="147"/>
      <c r="F45" s="147"/>
      <c r="G45" s="147"/>
      <c r="H45" s="147"/>
      <c r="I45" s="147"/>
      <c r="J45" s="147"/>
      <c r="K45" s="147"/>
      <c r="L45" s="96"/>
    </row>
    <row r="46" spans="1:12" s="1" customFormat="1" ht="45" customHeight="1">
      <c r="A46" s="28" t="s">
        <v>24</v>
      </c>
      <c r="B46" s="3"/>
      <c r="C46" s="3">
        <v>0</v>
      </c>
      <c r="D46" s="147" t="s">
        <v>28</v>
      </c>
      <c r="E46" s="147"/>
      <c r="F46" s="147"/>
      <c r="G46" s="147"/>
      <c r="H46" s="147"/>
      <c r="I46" s="147"/>
      <c r="J46" s="147"/>
      <c r="K46" s="147"/>
      <c r="L46" s="96"/>
    </row>
  </sheetData>
  <mergeCells count="24">
    <mergeCell ref="H16:I16"/>
    <mergeCell ref="A5:B5"/>
    <mergeCell ref="A6:B6"/>
    <mergeCell ref="A8:E8"/>
    <mergeCell ref="A9:D9"/>
    <mergeCell ref="A10:D10"/>
    <mergeCell ref="A12:B12"/>
    <mergeCell ref="A13:B13"/>
    <mergeCell ref="A16:A17"/>
    <mergeCell ref="B16:C16"/>
    <mergeCell ref="D16:E16"/>
    <mergeCell ref="F16:G16"/>
    <mergeCell ref="D46:K46"/>
    <mergeCell ref="A25:A26"/>
    <mergeCell ref="B25:C25"/>
    <mergeCell ref="D25:E25"/>
    <mergeCell ref="F25:G25"/>
    <mergeCell ref="H25:I25"/>
    <mergeCell ref="D40:K40"/>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96" customWidth="1"/>
    <col min="4" max="16384" width="8.8515625" style="1" customWidth="1"/>
  </cols>
  <sheetData>
    <row r="1" ht="15" customHeight="1">
      <c r="A1" s="6" t="s">
        <v>126</v>
      </c>
    </row>
    <row r="2" ht="15" customHeight="1">
      <c r="A2" s="31" t="s">
        <v>30</v>
      </c>
    </row>
    <row r="3" ht="15" customHeight="1">
      <c r="A3" s="31" t="s">
        <v>128</v>
      </c>
    </row>
    <row r="5" spans="1:2" ht="45" customHeight="1">
      <c r="A5" s="163" t="s">
        <v>127</v>
      </c>
      <c r="B5" s="164"/>
    </row>
    <row r="6" spans="1:2" ht="30" customHeight="1">
      <c r="A6" s="30" t="s">
        <v>43</v>
      </c>
      <c r="B6" s="30" t="s">
        <v>16</v>
      </c>
    </row>
    <row r="7" spans="1:2" ht="15" customHeight="1">
      <c r="A7" s="134" t="s">
        <v>257</v>
      </c>
      <c r="B7" s="135">
        <v>10.295945546</v>
      </c>
    </row>
    <row r="8" spans="1:2" ht="15" customHeight="1">
      <c r="A8" s="134" t="s">
        <v>258</v>
      </c>
      <c r="B8" s="135">
        <v>13.036401302</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3" t="s">
        <v>131</v>
      </c>
      <c r="B1" s="94"/>
      <c r="C1" s="94"/>
    </row>
    <row r="2" spans="1:3" ht="15" customHeight="1">
      <c r="A2" s="93"/>
      <c r="B2" s="94"/>
      <c r="C2" s="94"/>
    </row>
    <row r="3" spans="1:3" ht="15" customHeight="1">
      <c r="A3" s="95"/>
      <c r="B3" s="95" t="s">
        <v>0</v>
      </c>
      <c r="C3" s="95" t="s">
        <v>1</v>
      </c>
    </row>
    <row r="4" spans="1:3" ht="15" customHeight="1">
      <c r="A4" s="95" t="s">
        <v>2</v>
      </c>
      <c r="B4" s="128" t="s">
        <v>265</v>
      </c>
      <c r="C4" s="128" t="s">
        <v>264</v>
      </c>
    </row>
    <row r="5" spans="1:3" ht="15" customHeight="1">
      <c r="A5" s="95" t="s">
        <v>3</v>
      </c>
      <c r="B5" s="128" t="s">
        <v>264</v>
      </c>
      <c r="C5" s="128" t="s">
        <v>263</v>
      </c>
    </row>
    <row r="6" spans="1:4" ht="15" customHeight="1">
      <c r="A6" s="95" t="s">
        <v>4</v>
      </c>
      <c r="B6" s="128" t="s">
        <v>277</v>
      </c>
      <c r="C6" s="128" t="s">
        <v>278</v>
      </c>
      <c r="D6" s="97"/>
    </row>
    <row r="7" spans="1:3" ht="15" customHeight="1">
      <c r="A7" s="95" t="s">
        <v>5</v>
      </c>
      <c r="B7" s="128" t="s">
        <v>267</v>
      </c>
      <c r="C7" s="128" t="s">
        <v>267</v>
      </c>
    </row>
    <row r="8" spans="1:3" ht="15" customHeight="1">
      <c r="A8" s="95" t="s">
        <v>6</v>
      </c>
      <c r="B8" s="128" t="s">
        <v>263</v>
      </c>
      <c r="C8" s="128" t="s">
        <v>266</v>
      </c>
    </row>
    <row r="9" spans="1:3" ht="15" customHeight="1">
      <c r="A9" s="95" t="s">
        <v>7</v>
      </c>
      <c r="B9" s="128">
        <v>45114</v>
      </c>
      <c r="C9" s="128">
        <v>45114</v>
      </c>
    </row>
    <row r="10" spans="1:3" ht="15" customHeight="1">
      <c r="A10" s="94"/>
      <c r="B10" s="94"/>
      <c r="C10" s="94"/>
    </row>
    <row r="11" spans="1:3" ht="30" customHeight="1">
      <c r="A11" s="165" t="s">
        <v>8</v>
      </c>
      <c r="B11" s="165"/>
      <c r="C11" s="165"/>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19</v>
      </c>
    </row>
    <row r="4" ht="45" customHeight="1">
      <c r="A4" s="24" t="s">
        <v>135</v>
      </c>
    </row>
    <row r="5" ht="15" customHeight="1">
      <c r="A5" s="3"/>
    </row>
    <row r="6" ht="15" customHeight="1">
      <c r="A6" s="3"/>
    </row>
    <row r="7" ht="15" customHeight="1">
      <c r="A7" s="3"/>
    </row>
    <row r="8" s="20" customFormat="1" ht="15" customHeight="1">
      <c r="A8" s="26"/>
    </row>
    <row r="9" ht="60" customHeight="1">
      <c r="A9" s="24" t="s">
        <v>133</v>
      </c>
    </row>
    <row r="10" ht="30" customHeight="1">
      <c r="A10" s="100" t="s">
        <v>262</v>
      </c>
    </row>
    <row r="11" ht="30" customHeight="1">
      <c r="A11" s="100" t="s">
        <v>300</v>
      </c>
    </row>
    <row r="12" ht="30" customHeight="1">
      <c r="A12" s="100" t="s">
        <v>299</v>
      </c>
    </row>
    <row r="13" s="20" customFormat="1" ht="15" customHeight="1">
      <c r="A13" s="26"/>
    </row>
    <row r="14" ht="30" customHeight="1">
      <c r="A14" s="23" t="s">
        <v>134</v>
      </c>
    </row>
    <row r="15" ht="38.25">
      <c r="A15" s="100" t="s">
        <v>289</v>
      </c>
    </row>
    <row r="16" ht="165.75">
      <c r="A16" s="100" t="s">
        <v>290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2024-01-08T10:48:51Z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2023-12-12T15:53:24Z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3c6f1449-28b3-4e9f-9175-7e08e8bd74eb</vt:lpwstr>
  </property>
  <property fmtid="{D5CDD505-2E9C-101B-9397-08002B2CF9AE}" pid="8" name="MSIP_Label_6bd9ddd1-4d20-43f6-abfa-fc3c07406f94_ContentBits">
    <vt:lpwstr>0</vt:lpwstr>
  </property>
</Properties>
</file>