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24" r:id="rId7"/>
    <sheet name="15.2" sheetId="18" r:id="rId8"/>
    <sheet name="15.3" sheetId="19" r:id="rId9"/>
    <sheet name="18.1" sheetId="12" r:id="rId10"/>
    <sheet name="18.5.1" sheetId="15" r:id="rId11"/>
  </sheets>
  <definedNames>
    <definedName name="_xlnm.Print_Area" localSheetId="1">'13.2.1'!$A$1:$K$37</definedName>
    <definedName name="_xlnm.Print_Titles" localSheetId="1">'13.2.1'!$A:$A,'13.2.1'!$3:$3</definedName>
  </definedNames>
  <calcPr calcId="191029"/>
  <extLst/>
</workbook>
</file>

<file path=xl/sharedStrings.xml><?xml version="1.0" encoding="utf-8"?>
<sst xmlns="http://schemas.openxmlformats.org/spreadsheetml/2006/main" count="681" uniqueCount="331">
  <si>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</si>
  <si>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</si>
  <si>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</si>
  <si>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</si>
  <si>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</si>
  <si>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</si>
  <si>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</si>
  <si>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</si>
  <si>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</si>
  <si>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</si>
  <si>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</si>
  <si>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</si>
  <si>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</si>
  <si>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</si>
  <si>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</si>
  <si>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</si>
  <si>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</si>
  <si>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</si>
  <si>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</si>
  <si>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</si>
  <si>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</si>
  <si>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</si>
  <si>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</si>
  <si>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</si>
  <si>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</si>
  <si>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</si>
  <si>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</si>
  <si>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</si>
  <si>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</si>
  <si>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</si>
  <si>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</si>
  <si>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</si>
  <si>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</si>
  <si>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</si>
  <si>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</si>
  <si>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</si>
  <si>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</si>
  <si>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</si>
  <si>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</si>
  <si>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</si>
  <si>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</si>
  <si>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</si>
  <si>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</si>
  <si>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</si>
  <si>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</si>
  <si>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</si>
  <si>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</si>
  <si>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</si>
  <si>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</si>
  <si>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</si>
  <si>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</si>
  <si>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</si>
  <si>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</si>
  <si>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</si>
  <si>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</si>
  <si>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</si>
  <si>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</si>
  <si>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</si>
  <si>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</si>
  <si>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</si>
  <si>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</si>
  <si>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</si>
  <si>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</si>
  <si>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</si>
  <si>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</si>
  <si>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</si>
  <si>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</si>
  <si>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</si>
  <si>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</si>
  <si>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</si>
  <si>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</si>
  <si>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</si>
  <si>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</si>
  <si>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</si>
  <si>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</si>
  <si>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</si>
  <si>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</si>
  <si>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</si>
  <si>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</si>
  <si>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</si>
  <si>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</si>
  <si>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</si>
  <si>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</si>
  <si>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</si>
  <si>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</si>
  <si>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</si>
  <si>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</si>
  <si>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</si>
  <si>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</si>
  <si>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</si>
  <si>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</si>
  <si>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</si>
  <si>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</si>
  <si>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</si>
  <si>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</si>
  <si>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</si>
  <si>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</si>
  <si>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</si>
  <si>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</si>
  <si>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</si>
  <si>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</si>
  <si>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</si>
  <si>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</si>
  <si>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</si>
  <si>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</si>
  <si>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</si>
  <si>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</si>
  <si>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</si>
  <si>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</si>
  <si>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</si>
  <si>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</si>
  <si>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</si>
  <si>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</si>
  <si>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</si>
  <si>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</si>
  <si>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</si>
  <si>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</si>
  <si>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</si>
  <si>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</si>
  <si>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</si>
  <si>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</si>
  <si>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</si>
  <si>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</si>
  <si>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</si>
  <si>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</si>
  <si>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</si>
  <si>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</si>
  <si>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</si>
  <si>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</si>
  <si>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</si>
  <si>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</si>
  <si>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</si>
  <si>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</si>
  <si>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</si>
  <si>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</si>
  <si>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</si>
  <si>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</si>
  <si>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</si>
  <si>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</si>
  <si>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</si>
  <si>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</si>
  <si>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</si>
  <si>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</si>
  <si>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</si>
  <si>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</si>
  <si>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</si>
  <si>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</si>
  <si>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</si>
  <si>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</si>
  <si>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</si>
  <si>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</si>
  <si>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</si>
  <si>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</si>
  <si>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 xml:space="preserve">Reference period: </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</si>
  <si>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</si>
  <si>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</si>
  <si>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</si>
  <si>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</si>
  <si>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</si>
  <si>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</si>
  <si>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</si>
  <si>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</si>
  <si>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</si>
  <si>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</si>
  <si>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</si>
  <si>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</si>
  <si>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</si>
  <si>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</si>
  <si>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</si>
  <si>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</si>
  <si>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</si>
  <si>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</si>
  <si>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</si>
  <si>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</si>
  <si>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</si>
  <si>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</si>
  <si>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</si>
  <si>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</si>
  <si>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</si>
  <si>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</si>
  <si>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</si>
  <si>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</si>
  <si>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</si>
  <si>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</si>
  <si>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</si>
  <si>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</si>
  <si>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</si>
  <si>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</si>
  <si>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</si>
  <si>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</si>
  <si>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</si>
  <si>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</si>
  <si>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</si>
  <si>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</si>
  <si>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</si>
  <si>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</si>
  <si>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</si>
  <si>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</si>
  <si>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</si>
  <si>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</si>
  <si>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</si>
  <si>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</si>
  <si>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</si>
  <si>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</si>
  <si>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</si>
  <si>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</si>
  <si>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</si>
  <si>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</si>
  <si>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</si>
  <si>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</si>
  <si>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</si>
  <si>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</si>
  <si>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</si>
  <si>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</si>
  <si>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</si>
  <si>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</si>
  <si>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</si>
  <si>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</si>
  <si>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</si>
  <si>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</si>
  <si>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</si>
  <si>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</si>
  <si>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</si>
  <si>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</si>
  <si>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</si>
  <si>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</si>
  <si>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</si>
  <si>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</si>
  <si>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</si>
  <si>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</si>
  <si>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</si>
  <si>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</si>
  <si>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</si>
  <si>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</si>
  <si>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</si>
  <si>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</si>
  <si>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</si>
  <si>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</si>
  <si>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</si>
  <si>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</si>
  <si>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</si>
  <si>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</si>
  <si>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</si>
  <si>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</si>
  <si>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</si>
  <si>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</si>
  <si>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</si>
  <si>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</si>
  <si>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</si>
  <si>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</si>
  <si>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</si>
  <si>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</si>
  <si>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</si>
  <si>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</si>
  <si>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</si>
  <si>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</si>
  <si>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</si>
  <si>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</si>
  <si>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NFEACT03_TYPE</t>
  </si>
  <si>
    <t>NFEACT03_MAINSTAT</t>
  </si>
  <si>
    <t>NFEACT03_PAIDBY</t>
  </si>
  <si>
    <t>NFEACT04_TYPE</t>
  </si>
  <si>
    <t>NFEACT04_MAINSTAT</t>
  </si>
  <si>
    <t>NFEACT04_PURP</t>
  </si>
  <si>
    <t>NFEACT04_WORKTIME</t>
  </si>
  <si>
    <t>NFEACT04_PAIDBY</t>
  </si>
  <si>
    <t>NFEACT05_TYPE</t>
  </si>
  <si>
    <t>NFEACT05_MAINSTAT</t>
  </si>
  <si>
    <t>NFEACT05_PURP</t>
  </si>
  <si>
    <t>NFEACT05_WORKTIME</t>
  </si>
  <si>
    <t>NFEACT05_PAIDBY</t>
  </si>
  <si>
    <t>NFEPAIDVAL1</t>
  </si>
  <si>
    <t>NFEPAIDVAL2</t>
  </si>
  <si>
    <t>[603.5-973.6]</t>
  </si>
  <si>
    <t>[0.457-0.536]</t>
  </si>
  <si>
    <t>[0.505-0.596]</t>
  </si>
  <si>
    <t>[0.400-0.488]</t>
  </si>
  <si>
    <t>[0.022-0.028]</t>
  </si>
  <si>
    <t>[0.124-0.145]</t>
  </si>
  <si>
    <t>[0.121-0.164]</t>
  </si>
  <si>
    <t>[0.103-0.148]</t>
  </si>
  <si>
    <t>[0.192-0.260]</t>
  </si>
  <si>
    <t>[0.184-0.254]</t>
  </si>
  <si>
    <t>[0.135-0.176]</t>
  </si>
  <si>
    <t>[0.047-0.068]</t>
  </si>
  <si>
    <t>[0.027-0.056]</t>
  </si>
  <si>
    <t>[0.092-0.136]</t>
  </si>
  <si>
    <t>[0.181-0.249]</t>
  </si>
  <si>
    <t>[0.166-0.207]</t>
  </si>
  <si>
    <t>[0.074-0.145]</t>
  </si>
  <si>
    <t>[0.012-0.047]</t>
  </si>
  <si>
    <t>[0.75-0.93]</t>
  </si>
  <si>
    <t>[0.44-0.63]</t>
  </si>
  <si>
    <t>[0.249-0.291]</t>
  </si>
  <si>
    <t>[499.1-653.1]</t>
  </si>
  <si>
    <t>[84.8-112.2]</t>
  </si>
  <si>
    <t>The sample of 2022 AES was selected among the persons that participated in LFS. From the LFS data, the age of the respondents was known in advance, and as a result there were no out-of-scope persons</t>
  </si>
  <si>
    <t>person</t>
  </si>
  <si>
    <t>NA</t>
  </si>
  <si>
    <t>2022 4th Q</t>
  </si>
  <si>
    <t>Random number selection, implemented by the data entry program</t>
  </si>
  <si>
    <t>62.5</t>
  </si>
  <si>
    <t>HHINCOME</t>
  </si>
  <si>
    <t>1. The information on the composition of the household was collected using a grid. In that grid, all the members of the household were enumerated and for each member it was listed: the relationship with the head of the household, sex, and date of birth. Variables HHNBPERS_tot, HHNBPERS_0_13, HHNBPERS_14_24, HHNBPERS_25+, HHTYPE, BIRTHYEAR, BIRTHPASS, MARSTADEFACTO (and AGE) were computed from the data in the grid</t>
  </si>
  <si>
    <t>The initial design weight was multiplied by a coefficient equal to N_group/S_group where
            N_Group = The number of household members in each particular group (that is, combination of NUTS3, sex and age-group)
             S_Group = The number of persons originally selected in each particular group
A non-response correction was computed for each Group (persons originally selected/persons responded)</t>
  </si>
  <si>
    <t>July 2023</t>
  </si>
  <si>
    <t>May 2023</t>
  </si>
  <si>
    <t>August 2023</t>
  </si>
  <si>
    <t>November 2022</t>
  </si>
  <si>
    <t>not applicable</t>
  </si>
  <si>
    <t>September 2023</t>
  </si>
  <si>
    <t>2. Questions for variables CITIZEN and BIRTHPLACE were implemented with a slight difference from the model questionnaire: first it was a question about having Greek nationality (or being born in Greece) and then a question about citizenship or country of birth</t>
  </si>
  <si>
    <t>3.The order of the questions on the characteristics of job, is different from the order in the model questionnaire</t>
  </si>
  <si>
    <t>5. Different formulation of the question on FEDLEVEL depending on the number of formal programs in the last 12 months</t>
  </si>
  <si>
    <t>6. Question on FEDMAINSTAT was split in 2: first a question about working (at the start of the program) and then a questions about beign unemployed, student or something else</t>
  </si>
  <si>
    <t>7. Questions on NFEACT01_TYPE, NFEACT01_PURP, NFEACT01_MAINSTAT, NFEACT01_WORKTIME, and NFEACT01_PAIDBY were asked for all 7 most recent activities, starting from the most recent activity. One more difference from the model questionnaire is that instead of the "Name" of the activity the field was asked. The main reason for this deviations is:
1. From the experience of the previous rounds of AES, the number of respondents reporting more than 7 activities is too low, and it was decided that it is easier for the respondents to think about the activities in chronological order (instead of a random sample of the activities). More over, in many cases the "names" of the activities are identical (for example, computer lessons)</t>
  </si>
  <si>
    <t>8. For variable LANGUSED, there was first an introductory question about knowing any other language and then the detailed listing of the other languages (ranked by level)</t>
  </si>
  <si>
    <t>9. Variable INCOME was implemented by asking first the exact income and then (if the exact income was not provided) in bands</t>
  </si>
  <si>
    <t>Precision threshold for standard error set in regulation</t>
  </si>
  <si>
    <t>Comment</t>
  </si>
  <si>
    <t>There are no differences or deviations from the AES concepts and definitions.</t>
  </si>
  <si>
    <t>4. The question on GUIDE_1 was split in 2: Q1: have you received any counselling or advice on learning possibilities? and Q2: Have any support to search for information and applying to learning possibilities?</t>
  </si>
  <si>
    <t>FEDFIELD, NFEFIELD1, NFEFIELD2 were implemented as open questions.</t>
  </si>
  <si>
    <t>*)</t>
  </si>
  <si>
    <t>No</t>
  </si>
  <si>
    <t>Voluntary</t>
  </si>
  <si>
    <t>Exact values for HHINCOME were collected from 37.5% of the respondents, while broad categories of income were reported by the 31.1% of the respondents. Exact values of HHINCOME for the non-respondents and for those that reported their household income in bands were produced using a generalized linear model.</t>
  </si>
  <si>
    <t>15 May 2023</t>
  </si>
  <si>
    <t>31 July 2023</t>
  </si>
  <si>
    <t>7114 *)</t>
  </si>
  <si>
    <t>*) Interviews were implemented either through physical contact or by telephone, all are reported as CAPI in the microdata.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</si>
</sst>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_);_(* \(#,##0.00\);_(* &quot;-&quot;??_);_(@_)"/>
    <numFmt numFmtId="166" formatCode="0.000"/>
    <numFmt numFmtId="167" formatCode="0.0000"/>
  </numFmts>
  <fonts count="2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sz val="11"/>
      <color indexed="60"/>
      <name val="Arial Bold"/>
      <family val="2"/>
    </font>
    <font>
      <sz val="10"/>
      <color theme="6" tint="-0.24997000396251678"/>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1" fillId="0" borderId="0">
      <alignment/>
      <protection/>
    </xf>
  </cellStyleXfs>
  <cellXfs count="14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4" fillId="0" borderId="1" xfId="0" applyFont="1" applyBorder="1" applyAlignment="1">
      <alignment horizontal="center" vertical="center" wrapText="1"/>
    </xf>
    <xf numFmtId="0" fontId="13"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3"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3" fillId="0" borderId="1" xfId="20" applyFont="1" applyBorder="1" applyAlignment="1">
      <alignment vertical="top" wrapText="1"/>
      <protection/>
    </xf>
    <xf numFmtId="0" fontId="15" fillId="4" borderId="1" xfId="20" applyFont="1" applyFill="1" applyBorder="1" applyAlignment="1">
      <alignment wrapText="1"/>
      <protection/>
    </xf>
    <xf numFmtId="0" fontId="15" fillId="4" borderId="1" xfId="20" applyFont="1" applyFill="1" applyBorder="1" applyAlignment="1">
      <alignment horizontal="left" wrapText="1"/>
      <protection/>
    </xf>
    <xf numFmtId="0" fontId="16" fillId="0" borderId="1" xfId="20" applyFont="1" applyBorder="1" applyAlignment="1">
      <alignment horizontal="left" wrapText="1"/>
      <protection/>
    </xf>
    <xf numFmtId="0" fontId="16" fillId="0" borderId="1" xfId="20" applyFont="1" applyBorder="1" applyAlignment="1">
      <alignment horizontal="left" vertical="center" wrapText="1"/>
      <protection/>
    </xf>
    <xf numFmtId="0" fontId="17" fillId="0" borderId="0" xfId="20" applyFont="1">
      <alignment/>
      <protection/>
    </xf>
    <xf numFmtId="0" fontId="16"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1" fillId="0" borderId="0" xfId="22">
      <alignment/>
      <protection/>
    </xf>
    <xf numFmtId="166"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66" fontId="2" fillId="2" borderId="1" xfId="0" applyNumberFormat="1" applyFont="1" applyFill="1" applyBorder="1" applyAlignment="1">
      <alignment horizontal="right" vertical="center"/>
    </xf>
    <xf numFmtId="0" fontId="18" fillId="0" borderId="0" xfId="22" applyFont="1" applyAlignment="1">
      <alignment horizontal="center" vertical="center" wrapText="1"/>
      <protection/>
    </xf>
    <xf numFmtId="0" fontId="1" fillId="0" borderId="0" xfId="23">
      <alignment/>
      <protection/>
    </xf>
    <xf numFmtId="164"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right" vertical="center"/>
    </xf>
    <xf numFmtId="0" fontId="1" fillId="0" borderId="0" xfId="31">
      <alignment/>
      <protection/>
    </xf>
    <xf numFmtId="0" fontId="1" fillId="0" borderId="0" xfId="32">
      <alignment/>
      <protection/>
    </xf>
    <xf numFmtId="0" fontId="2" fillId="2"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164" fontId="4" fillId="0" borderId="0" xfId="0" applyNumberFormat="1" applyFont="1" applyAlignment="1">
      <alignment vertical="center"/>
    </xf>
    <xf numFmtId="2" fontId="4" fillId="0" borderId="0" xfId="0" applyNumberFormat="1" applyFont="1" applyAlignment="1">
      <alignment vertical="center"/>
    </xf>
    <xf numFmtId="167" fontId="4" fillId="0" borderId="0" xfId="0" applyNumberFormat="1" applyFont="1" applyAlignment="1">
      <alignment vertical="center"/>
    </xf>
    <xf numFmtId="164" fontId="2" fillId="0" borderId="0" xfId="0" applyNumberFormat="1" applyFont="1" applyAlignment="1">
      <alignment vertical="center"/>
    </xf>
    <xf numFmtId="2"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5" xfId="0" applyFont="1" applyFill="1" applyBorder="1" applyAlignment="1">
      <alignment vertical="center" wrapText="1"/>
    </xf>
    <xf numFmtId="3" fontId="4"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3" fontId="2" fillId="0" borderId="0" xfId="0" applyNumberFormat="1" applyFont="1" applyAlignment="1">
      <alignment horizontal="right" vertical="center"/>
    </xf>
    <xf numFmtId="0" fontId="2" fillId="0" borderId="0" xfId="0" applyFont="1" applyAlignment="1">
      <alignment horizontal="right" vertical="center"/>
    </xf>
    <xf numFmtId="1" fontId="2" fillId="0" borderId="0" xfId="0" applyNumberFormat="1" applyFont="1" applyAlignment="1">
      <alignment horizontal="right" vertical="center"/>
    </xf>
    <xf numFmtId="0" fontId="19" fillId="0" borderId="0" xfId="0" applyFont="1" applyAlignment="1">
      <alignment horizontal="right" vertical="center"/>
    </xf>
    <xf numFmtId="0" fontId="0" fillId="2" borderId="1" xfId="0" applyFill="1" applyBorder="1"/>
    <xf numFmtId="164" fontId="0" fillId="2" borderId="1" xfId="0" applyNumberFormat="1" applyFill="1" applyBorder="1"/>
    <xf numFmtId="164" fontId="3" fillId="0" borderId="0" xfId="0" applyNumberFormat="1" applyFont="1" applyAlignment="1">
      <alignment horizontal="left" vertical="center"/>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2" fontId="2" fillId="0" borderId="0" xfId="0" applyNumberFormat="1" applyFont="1" applyAlignment="1">
      <alignment vertical="center"/>
    </xf>
    <xf numFmtId="14" fontId="2" fillId="2" borderId="1" xfId="0" applyNumberFormat="1" applyFont="1" applyFill="1" applyBorder="1" applyAlignment="1">
      <alignment horizontal="center"/>
    </xf>
    <xf numFmtId="2" fontId="11" fillId="0" borderId="0" xfId="0" applyNumberFormat="1" applyFont="1" applyAlignment="1">
      <alignment vertical="center"/>
    </xf>
    <xf numFmtId="1" fontId="2" fillId="2" borderId="1"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alignment horizontal="left" vertical="center" wrapText="1"/>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19">
    <cellStyle name="Normal" xfId="0"/>
    <cellStyle name="Percent" xfId="15"/>
    <cellStyle name="Currency" xfId="16"/>
    <cellStyle name="Currency [0]" xfId="17"/>
    <cellStyle name="Comma" xfId="18"/>
    <cellStyle name="Comma [0]" xfId="19"/>
    <cellStyle name="Normal 2" xfId="20"/>
    <cellStyle name="Comma 2" xfId="21"/>
    <cellStyle name="Κανονικό_13.2.1" xfId="22"/>
    <cellStyle name="Κανονικό_13.2.1_1" xfId="23"/>
    <cellStyle name="style1699434672175" xfId="24"/>
    <cellStyle name="style1699434672284" xfId="25"/>
    <cellStyle name="style1699434672221" xfId="26"/>
    <cellStyle name="style1699434672346" xfId="27"/>
    <cellStyle name="style1699434672643" xfId="28"/>
    <cellStyle name="style1699434672690" xfId="29"/>
    <cellStyle name="Comma 2 2" xfId="30"/>
    <cellStyle name="Κανονικό_15.3" xfId="31"/>
    <cellStyle name="Κανονικό_18.5.1"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ht="15">
      <c r="A3" s="6" t="s">
        <v>228</v>
      </c>
    </row>
    <row r="4" spans="1:5" ht="15">
      <c r="A4" s="62"/>
      <c r="B4" s="58"/>
      <c r="C4" s="58" t="s">
        <v>193</v>
      </c>
      <c r="D4" s="58" t="s">
        <v>194</v>
      </c>
      <c r="E4" s="58" t="s">
        <v>241</v>
      </c>
    </row>
    <row r="5" spans="1:5" ht="15.75">
      <c r="A5" s="63" t="s">
        <v>200</v>
      </c>
      <c r="B5" s="60"/>
      <c r="C5" s="60"/>
      <c r="D5" s="60"/>
      <c r="E5" s="60"/>
    </row>
    <row r="6" spans="1:5" ht="15">
      <c r="A6" s="65" t="s">
        <v>201</v>
      </c>
      <c r="B6" s="56" t="s">
        <v>15</v>
      </c>
      <c r="C6" s="69" t="s">
        <v>199</v>
      </c>
      <c r="D6" s="57" t="s">
        <v>197</v>
      </c>
      <c r="E6" s="57" t="s">
        <v>242</v>
      </c>
    </row>
    <row r="7" spans="1:5" ht="15">
      <c r="A7" s="65" t="s">
        <v>119</v>
      </c>
      <c r="B7" s="56" t="s">
        <v>15</v>
      </c>
      <c r="C7" s="69" t="s">
        <v>199</v>
      </c>
      <c r="D7" s="57" t="s">
        <v>202</v>
      </c>
      <c r="E7" s="57" t="s">
        <v>242</v>
      </c>
    </row>
    <row r="8" spans="1:5" ht="15">
      <c r="A8" s="65" t="s">
        <v>120</v>
      </c>
      <c r="B8" s="56" t="s">
        <v>15</v>
      </c>
      <c r="C8" s="69" t="s">
        <v>199</v>
      </c>
      <c r="D8" s="57" t="s">
        <v>203</v>
      </c>
      <c r="E8" s="57" t="s">
        <v>242</v>
      </c>
    </row>
    <row r="9" spans="1:5" ht="15">
      <c r="A9" s="65" t="s">
        <v>182</v>
      </c>
      <c r="B9" s="56" t="s">
        <v>15</v>
      </c>
      <c r="C9" s="69" t="s">
        <v>199</v>
      </c>
      <c r="D9" s="57" t="s">
        <v>198</v>
      </c>
      <c r="E9" s="57" t="s">
        <v>242</v>
      </c>
    </row>
    <row r="10" spans="1:5" ht="15">
      <c r="A10" s="65" t="s">
        <v>206</v>
      </c>
      <c r="B10" s="56" t="s">
        <v>15</v>
      </c>
      <c r="C10" s="70" t="s">
        <v>205</v>
      </c>
      <c r="D10" s="57" t="s">
        <v>198</v>
      </c>
      <c r="E10" s="57" t="s">
        <v>242</v>
      </c>
    </row>
    <row r="11" spans="1:5" ht="15">
      <c r="A11" s="65" t="s">
        <v>118</v>
      </c>
      <c r="B11" s="56" t="s">
        <v>15</v>
      </c>
      <c r="C11" s="70" t="s">
        <v>205</v>
      </c>
      <c r="D11" s="57" t="s">
        <v>207</v>
      </c>
      <c r="E11" s="57" t="s">
        <v>242</v>
      </c>
    </row>
    <row r="12" spans="1:5" ht="15">
      <c r="A12" s="65" t="s">
        <v>161</v>
      </c>
      <c r="B12" s="56" t="s">
        <v>15</v>
      </c>
      <c r="C12" s="70" t="s">
        <v>205</v>
      </c>
      <c r="D12" s="57" t="s">
        <v>208</v>
      </c>
      <c r="E12" s="57" t="s">
        <v>242</v>
      </c>
    </row>
    <row r="13" spans="1:5" ht="15">
      <c r="A13" s="65" t="s">
        <v>184</v>
      </c>
      <c r="B13" s="56" t="s">
        <v>15</v>
      </c>
      <c r="C13" s="70" t="s">
        <v>205</v>
      </c>
      <c r="D13" s="57" t="s">
        <v>197</v>
      </c>
      <c r="E13" s="57" t="s">
        <v>242</v>
      </c>
    </row>
    <row r="14" spans="1:5" ht="15">
      <c r="A14" s="65" t="s">
        <v>185</v>
      </c>
      <c r="B14" s="56" t="s">
        <v>15</v>
      </c>
      <c r="C14" s="70" t="s">
        <v>205</v>
      </c>
      <c r="D14" s="57" t="s">
        <v>209</v>
      </c>
      <c r="E14" s="57" t="s">
        <v>242</v>
      </c>
    </row>
    <row r="15" spans="1:5" ht="15">
      <c r="A15" s="65" t="s">
        <v>186</v>
      </c>
      <c r="B15" s="56" t="s">
        <v>15</v>
      </c>
      <c r="C15" s="70" t="s">
        <v>205</v>
      </c>
      <c r="D15" s="57" t="s">
        <v>212</v>
      </c>
      <c r="E15" s="57" t="s">
        <v>242</v>
      </c>
    </row>
    <row r="16" spans="1:5" ht="15">
      <c r="A16" s="65" t="s">
        <v>187</v>
      </c>
      <c r="B16" s="56" t="s">
        <v>15</v>
      </c>
      <c r="C16" s="70" t="s">
        <v>205</v>
      </c>
      <c r="D16" s="57" t="s">
        <v>213</v>
      </c>
      <c r="E16" s="57" t="s">
        <v>242</v>
      </c>
    </row>
    <row r="17" spans="1:5" ht="12.75" customHeight="1">
      <c r="A17" s="65" t="s">
        <v>121</v>
      </c>
      <c r="B17" s="56" t="s">
        <v>15</v>
      </c>
      <c r="C17" s="70" t="s">
        <v>205</v>
      </c>
      <c r="D17" s="57" t="s">
        <v>214</v>
      </c>
      <c r="E17" s="57" t="s">
        <v>242</v>
      </c>
    </row>
    <row r="18" spans="1:5" ht="12.75" customHeight="1">
      <c r="A18" s="65" t="s">
        <v>122</v>
      </c>
      <c r="B18" s="56" t="s">
        <v>15</v>
      </c>
      <c r="C18" s="70" t="s">
        <v>205</v>
      </c>
      <c r="D18" s="57" t="s">
        <v>215</v>
      </c>
      <c r="E18" s="57" t="s">
        <v>242</v>
      </c>
    </row>
    <row r="19" spans="1:5" ht="12.75" customHeight="1">
      <c r="A19" s="65" t="s">
        <v>123</v>
      </c>
      <c r="B19" s="56" t="s">
        <v>15</v>
      </c>
      <c r="C19" s="70" t="s">
        <v>205</v>
      </c>
      <c r="D19" s="57" t="s">
        <v>216</v>
      </c>
      <c r="E19" s="57" t="s">
        <v>242</v>
      </c>
    </row>
    <row r="20" spans="1:5" ht="15">
      <c r="A20" s="65" t="s">
        <v>174</v>
      </c>
      <c r="B20" s="56" t="s">
        <v>15</v>
      </c>
      <c r="C20" s="70" t="s">
        <v>205</v>
      </c>
      <c r="D20" s="57" t="s">
        <v>217</v>
      </c>
      <c r="E20" s="57" t="s">
        <v>242</v>
      </c>
    </row>
    <row r="21" spans="1:5" ht="15">
      <c r="A21" s="65" t="s">
        <v>124</v>
      </c>
      <c r="B21" s="56" t="s">
        <v>15</v>
      </c>
      <c r="C21" s="70" t="s">
        <v>205</v>
      </c>
      <c r="D21" s="57" t="s">
        <v>218</v>
      </c>
      <c r="E21" s="57" t="s">
        <v>242</v>
      </c>
    </row>
    <row r="22" spans="1:5" ht="15">
      <c r="A22" s="65" t="s">
        <v>175</v>
      </c>
      <c r="B22" s="56" t="s">
        <v>15</v>
      </c>
      <c r="C22" s="70" t="s">
        <v>205</v>
      </c>
      <c r="D22" s="57" t="s">
        <v>219</v>
      </c>
      <c r="E22" s="57" t="s">
        <v>242</v>
      </c>
    </row>
    <row r="23" spans="1:5" ht="127.5">
      <c r="A23" s="66" t="s">
        <v>176</v>
      </c>
      <c r="B23" s="56" t="s">
        <v>15</v>
      </c>
      <c r="C23" s="56" t="s">
        <v>220</v>
      </c>
      <c r="D23" s="61" t="s">
        <v>221</v>
      </c>
      <c r="E23" s="57" t="s">
        <v>245</v>
      </c>
    </row>
    <row r="24" spans="1:5" ht="127.5">
      <c r="A24" s="66" t="s">
        <v>177</v>
      </c>
      <c r="B24" s="56" t="s">
        <v>15</v>
      </c>
      <c r="C24" s="56" t="s">
        <v>220</v>
      </c>
      <c r="D24" s="61" t="s">
        <v>222</v>
      </c>
      <c r="E24" s="57" t="s">
        <v>245</v>
      </c>
    </row>
    <row r="25" spans="1:5" ht="15">
      <c r="A25" s="65" t="s">
        <v>188</v>
      </c>
      <c r="B25" s="56" t="s">
        <v>15</v>
      </c>
      <c r="C25" s="56" t="s">
        <v>223</v>
      </c>
      <c r="D25" s="57" t="s">
        <v>248</v>
      </c>
      <c r="E25" s="57" t="s">
        <v>242</v>
      </c>
    </row>
    <row r="26" spans="1:5" ht="12.75" customHeight="1">
      <c r="A26" s="65" t="s">
        <v>180</v>
      </c>
      <c r="B26" s="56" t="s">
        <v>225</v>
      </c>
      <c r="C26" s="56" t="s">
        <v>224</v>
      </c>
      <c r="D26" s="61" t="s">
        <v>249</v>
      </c>
      <c r="E26" s="57" t="s">
        <v>244</v>
      </c>
    </row>
    <row r="27" spans="1:5" ht="24">
      <c r="A27" s="65" t="s">
        <v>178</v>
      </c>
      <c r="B27" s="56" t="s">
        <v>225</v>
      </c>
      <c r="C27" s="56" t="s">
        <v>226</v>
      </c>
      <c r="D27" s="61" t="s">
        <v>250</v>
      </c>
      <c r="E27" s="57" t="s">
        <v>242</v>
      </c>
    </row>
    <row r="28" spans="1:5" ht="15">
      <c r="A28" s="65" t="s">
        <v>179</v>
      </c>
      <c r="B28" s="56" t="s">
        <v>225</v>
      </c>
      <c r="C28" s="59" t="s">
        <v>227</v>
      </c>
      <c r="D28" s="61" t="s">
        <v>251</v>
      </c>
      <c r="E28" s="57" t="s">
        <v>244</v>
      </c>
    </row>
    <row r="29" spans="1:5" ht="15.75">
      <c r="A29" s="63" t="s">
        <v>204</v>
      </c>
      <c r="B29" s="60"/>
      <c r="C29" s="60"/>
      <c r="D29" s="60"/>
      <c r="E29" s="60"/>
    </row>
    <row r="30" spans="1:5" ht="15">
      <c r="A30" s="65" t="s">
        <v>104</v>
      </c>
      <c r="B30" s="56" t="s">
        <v>195</v>
      </c>
      <c r="C30" s="59"/>
      <c r="D30" s="57" t="s">
        <v>211</v>
      </c>
      <c r="E30" s="57" t="s">
        <v>243</v>
      </c>
    </row>
    <row r="31" spans="1:5" ht="15">
      <c r="A31" s="65" t="s">
        <v>106</v>
      </c>
      <c r="B31" s="56" t="s">
        <v>195</v>
      </c>
      <c r="C31" s="59"/>
      <c r="D31" s="57" t="s">
        <v>202</v>
      </c>
      <c r="E31" s="57" t="s">
        <v>243</v>
      </c>
    </row>
    <row r="32" spans="1:5" ht="15">
      <c r="A32" s="65" t="s">
        <v>107</v>
      </c>
      <c r="B32" s="56" t="s">
        <v>195</v>
      </c>
      <c r="C32" s="59"/>
      <c r="D32" s="57" t="s">
        <v>203</v>
      </c>
      <c r="E32" s="57" t="s">
        <v>243</v>
      </c>
    </row>
    <row r="33" spans="1:5" ht="15">
      <c r="A33" s="65" t="s">
        <v>101</v>
      </c>
      <c r="B33" s="56" t="s">
        <v>195</v>
      </c>
      <c r="C33" s="59"/>
      <c r="D33" s="57" t="s">
        <v>210</v>
      </c>
      <c r="E33" s="57" t="s">
        <v>243</v>
      </c>
    </row>
    <row r="34" spans="1:5" ht="15">
      <c r="A34" s="65" t="s">
        <v>102</v>
      </c>
      <c r="B34" s="56" t="s">
        <v>195</v>
      </c>
      <c r="C34" s="59"/>
      <c r="D34" s="57" t="s">
        <v>207</v>
      </c>
      <c r="E34" s="57" t="s">
        <v>243</v>
      </c>
    </row>
    <row r="35" spans="1:5" ht="15">
      <c r="A35" s="65" t="s">
        <v>103</v>
      </c>
      <c r="B35" s="56" t="s">
        <v>195</v>
      </c>
      <c r="C35" s="59"/>
      <c r="D35" s="57" t="s">
        <v>208</v>
      </c>
      <c r="E35" s="57" t="s">
        <v>243</v>
      </c>
    </row>
    <row r="36" spans="1:5" ht="15">
      <c r="A36" s="65" t="s">
        <v>54</v>
      </c>
      <c r="B36" s="56" t="s">
        <v>195</v>
      </c>
      <c r="C36" s="59"/>
      <c r="D36" s="57" t="s">
        <v>209</v>
      </c>
      <c r="E36" s="57" t="s">
        <v>243</v>
      </c>
    </row>
    <row r="37" spans="1:5" ht="15">
      <c r="A37" s="65" t="s">
        <v>55</v>
      </c>
      <c r="B37" s="56" t="s">
        <v>195</v>
      </c>
      <c r="C37" s="59"/>
      <c r="D37" s="57" t="s">
        <v>212</v>
      </c>
      <c r="E37" s="57" t="s">
        <v>243</v>
      </c>
    </row>
    <row r="38" spans="1:5" ht="15">
      <c r="A38" s="65" t="s">
        <v>105</v>
      </c>
      <c r="B38" s="56" t="s">
        <v>195</v>
      </c>
      <c r="C38" s="59"/>
      <c r="D38" s="57" t="s">
        <v>213</v>
      </c>
      <c r="E38" s="57" t="s">
        <v>243</v>
      </c>
    </row>
    <row r="39" spans="1:5" ht="12.75" customHeight="1">
      <c r="A39" s="65" t="s">
        <v>108</v>
      </c>
      <c r="B39" s="56" t="s">
        <v>195</v>
      </c>
      <c r="C39" s="59"/>
      <c r="D39" s="57" t="s">
        <v>229</v>
      </c>
      <c r="E39" s="57" t="s">
        <v>243</v>
      </c>
    </row>
    <row r="40" spans="1:5" ht="12.75" customHeight="1">
      <c r="A40" s="65" t="s">
        <v>109</v>
      </c>
      <c r="B40" s="56" t="s">
        <v>195</v>
      </c>
      <c r="C40" s="59"/>
      <c r="D40" s="57" t="s">
        <v>230</v>
      </c>
      <c r="E40" s="57" t="s">
        <v>243</v>
      </c>
    </row>
    <row r="41" spans="1:5" ht="12.75" customHeight="1">
      <c r="A41" s="65" t="s">
        <v>110</v>
      </c>
      <c r="B41" s="56" t="s">
        <v>195</v>
      </c>
      <c r="C41" s="59"/>
      <c r="D41" s="57" t="s">
        <v>231</v>
      </c>
      <c r="E41" s="57" t="s">
        <v>243</v>
      </c>
    </row>
    <row r="42" spans="1:5" ht="15">
      <c r="A42" s="65" t="s">
        <v>111</v>
      </c>
      <c r="B42" s="56" t="s">
        <v>195</v>
      </c>
      <c r="C42" s="59"/>
      <c r="D42" s="57" t="s">
        <v>232</v>
      </c>
      <c r="E42" s="57" t="s">
        <v>243</v>
      </c>
    </row>
    <row r="43" spans="1:5" ht="15">
      <c r="A43" s="65" t="s">
        <v>112</v>
      </c>
      <c r="B43" s="56" t="s">
        <v>195</v>
      </c>
      <c r="C43" s="59"/>
      <c r="D43" s="57" t="s">
        <v>233</v>
      </c>
      <c r="E43" s="57" t="s">
        <v>243</v>
      </c>
    </row>
    <row r="44" spans="1:5" ht="15">
      <c r="A44" s="65" t="s">
        <v>113</v>
      </c>
      <c r="B44" s="56" t="s">
        <v>195</v>
      </c>
      <c r="C44" s="59"/>
      <c r="D44" s="57" t="s">
        <v>234</v>
      </c>
      <c r="E44" s="57" t="s">
        <v>243</v>
      </c>
    </row>
    <row r="45" spans="1:5" ht="15">
      <c r="A45" s="65" t="s">
        <v>114</v>
      </c>
      <c r="B45" s="56" t="s">
        <v>195</v>
      </c>
      <c r="C45" s="59"/>
      <c r="D45" s="57" t="s">
        <v>235</v>
      </c>
      <c r="E45" s="57" t="s">
        <v>243</v>
      </c>
    </row>
    <row r="46" spans="1:5" ht="15">
      <c r="A46" s="65" t="s">
        <v>115</v>
      </c>
      <c r="B46" s="56" t="s">
        <v>195</v>
      </c>
      <c r="C46" s="59"/>
      <c r="D46" s="57" t="s">
        <v>236</v>
      </c>
      <c r="E46" s="57" t="s">
        <v>243</v>
      </c>
    </row>
    <row r="47" spans="1:5" ht="15">
      <c r="A47" s="65" t="s">
        <v>192</v>
      </c>
      <c r="B47" s="56" t="s">
        <v>195</v>
      </c>
      <c r="C47" s="59"/>
      <c r="D47" s="57" t="s">
        <v>237</v>
      </c>
      <c r="E47" s="57" t="s">
        <v>243</v>
      </c>
    </row>
    <row r="48" spans="1:5" ht="15.75">
      <c r="A48" s="64">
        <v>15.2</v>
      </c>
      <c r="B48" s="60"/>
      <c r="C48" s="60"/>
      <c r="D48" s="60"/>
      <c r="E48" s="60"/>
    </row>
    <row r="49" spans="1:5" ht="15">
      <c r="A49" s="65" t="s">
        <v>189</v>
      </c>
      <c r="B49" s="56" t="s">
        <v>15</v>
      </c>
      <c r="C49" s="59" t="s">
        <v>199</v>
      </c>
      <c r="D49" s="57" t="s">
        <v>238</v>
      </c>
      <c r="E49" s="57" t="s">
        <v>242</v>
      </c>
    </row>
    <row r="50" spans="1:5" ht="15">
      <c r="A50" s="65" t="s">
        <v>42</v>
      </c>
      <c r="B50" s="56" t="s">
        <v>15</v>
      </c>
      <c r="C50" s="59" t="s">
        <v>199</v>
      </c>
      <c r="D50" s="57" t="s">
        <v>239</v>
      </c>
      <c r="E50" s="57" t="s">
        <v>242</v>
      </c>
    </row>
    <row r="51" spans="1:5" ht="15">
      <c r="A51" s="65" t="s">
        <v>43</v>
      </c>
      <c r="B51" s="56" t="s">
        <v>15</v>
      </c>
      <c r="C51" s="59" t="s">
        <v>199</v>
      </c>
      <c r="D51" s="57" t="s">
        <v>240</v>
      </c>
      <c r="E51" s="57" t="s">
        <v>242</v>
      </c>
    </row>
    <row r="52" spans="1:5" ht="15">
      <c r="A52" s="65" t="s">
        <v>190</v>
      </c>
      <c r="B52" s="56" t="s">
        <v>15</v>
      </c>
      <c r="C52" s="59" t="s">
        <v>205</v>
      </c>
      <c r="D52" s="57" t="s">
        <v>238</v>
      </c>
      <c r="E52" s="57" t="s">
        <v>242</v>
      </c>
    </row>
    <row r="53" spans="1:5" ht="15">
      <c r="A53" s="65" t="s">
        <v>40</v>
      </c>
      <c r="B53" s="56" t="s">
        <v>15</v>
      </c>
      <c r="C53" s="59" t="s">
        <v>205</v>
      </c>
      <c r="D53" s="57" t="s">
        <v>239</v>
      </c>
      <c r="E53" s="57" t="s">
        <v>242</v>
      </c>
    </row>
    <row r="54" spans="1:5" ht="15">
      <c r="A54" s="65" t="s">
        <v>41</v>
      </c>
      <c r="B54" s="56" t="s">
        <v>15</v>
      </c>
      <c r="C54" s="59" t="s">
        <v>205</v>
      </c>
      <c r="D54" s="57" t="s">
        <v>240</v>
      </c>
      <c r="E54" s="57" t="s">
        <v>242</v>
      </c>
    </row>
    <row r="55" spans="1:5" ht="127.5">
      <c r="A55" s="66" t="s">
        <v>138</v>
      </c>
      <c r="B55" s="56" t="s">
        <v>15</v>
      </c>
      <c r="C55" s="56" t="s">
        <v>220</v>
      </c>
      <c r="D55" s="57" t="s">
        <v>252</v>
      </c>
      <c r="E55" s="57" t="s">
        <v>245</v>
      </c>
    </row>
    <row r="56" spans="1:5" ht="15">
      <c r="A56" s="65" t="s">
        <v>139</v>
      </c>
      <c r="B56" s="56" t="s">
        <v>15</v>
      </c>
      <c r="C56" s="59" t="s">
        <v>223</v>
      </c>
      <c r="D56" s="57" t="s">
        <v>238</v>
      </c>
      <c r="E56" s="57" t="s">
        <v>242</v>
      </c>
    </row>
    <row r="57" spans="1:5" ht="15.75">
      <c r="A57" s="64">
        <v>15.3</v>
      </c>
      <c r="B57" s="60"/>
      <c r="C57" s="60"/>
      <c r="D57" s="60"/>
      <c r="E57" s="60"/>
    </row>
    <row r="58" spans="1:5" ht="15">
      <c r="A58" s="65" t="s">
        <v>142</v>
      </c>
      <c r="B58" s="56" t="s">
        <v>196</v>
      </c>
      <c r="C58" s="59"/>
      <c r="D58" s="57" t="s">
        <v>211</v>
      </c>
      <c r="E58" s="57" t="s">
        <v>242</v>
      </c>
    </row>
    <row r="59" spans="1:5" ht="15">
      <c r="A59" s="65" t="s">
        <v>143</v>
      </c>
      <c r="B59" s="56" t="s">
        <v>196</v>
      </c>
      <c r="C59" s="59"/>
      <c r="D59" s="57" t="s">
        <v>202</v>
      </c>
      <c r="E59" s="57" t="s">
        <v>242</v>
      </c>
    </row>
    <row r="60" spans="1:5" ht="15">
      <c r="A60" s="65" t="s">
        <v>144</v>
      </c>
      <c r="B60" s="56" t="s">
        <v>196</v>
      </c>
      <c r="C60" s="59"/>
      <c r="D60" s="57" t="s">
        <v>203</v>
      </c>
      <c r="E60" s="57" t="s">
        <v>242</v>
      </c>
    </row>
    <row r="61" spans="1:5" ht="15">
      <c r="A61" s="65" t="s">
        <v>145</v>
      </c>
      <c r="B61" s="56" t="s">
        <v>196</v>
      </c>
      <c r="C61" s="59"/>
      <c r="D61" s="57" t="s">
        <v>210</v>
      </c>
      <c r="E61" s="57" t="s">
        <v>242</v>
      </c>
    </row>
    <row r="62" spans="1:5" ht="15">
      <c r="A62" s="65" t="s">
        <v>146</v>
      </c>
      <c r="B62" s="56" t="s">
        <v>196</v>
      </c>
      <c r="C62" s="59"/>
      <c r="D62" s="57" t="s">
        <v>207</v>
      </c>
      <c r="E62" s="57" t="s">
        <v>242</v>
      </c>
    </row>
    <row r="63" spans="1:5" ht="15">
      <c r="A63" s="65" t="s">
        <v>147</v>
      </c>
      <c r="B63" s="56" t="s">
        <v>196</v>
      </c>
      <c r="C63" s="59"/>
      <c r="D63" s="57" t="s">
        <v>208</v>
      </c>
      <c r="E63" s="57" t="s">
        <v>242</v>
      </c>
    </row>
    <row r="64" spans="1:5" ht="15">
      <c r="A64" s="65" t="s">
        <v>49</v>
      </c>
      <c r="B64" s="56" t="s">
        <v>196</v>
      </c>
      <c r="C64" s="59"/>
      <c r="D64" s="57" t="s">
        <v>209</v>
      </c>
      <c r="E64" s="57" t="s">
        <v>242</v>
      </c>
    </row>
    <row r="65" spans="1:5" ht="15">
      <c r="A65" s="65" t="s">
        <v>50</v>
      </c>
      <c r="B65" s="56" t="s">
        <v>196</v>
      </c>
      <c r="C65" s="59"/>
      <c r="D65" s="57" t="s">
        <v>212</v>
      </c>
      <c r="E65" s="57" t="s">
        <v>242</v>
      </c>
    </row>
    <row r="66" spans="1:5" ht="15">
      <c r="A66" s="65" t="s">
        <v>148</v>
      </c>
      <c r="B66" s="56" t="s">
        <v>196</v>
      </c>
      <c r="C66" s="59"/>
      <c r="D66" s="57" t="s">
        <v>213</v>
      </c>
      <c r="E66" s="57" t="s">
        <v>242</v>
      </c>
    </row>
    <row r="67" spans="1:5" ht="15.75">
      <c r="A67" s="64">
        <v>18.1</v>
      </c>
      <c r="B67" s="60"/>
      <c r="C67" s="60"/>
      <c r="D67" s="60"/>
      <c r="E67" s="60"/>
    </row>
    <row r="68" spans="1:5" ht="15">
      <c r="A68" s="65" t="s">
        <v>87</v>
      </c>
      <c r="B68" s="56" t="s">
        <v>195</v>
      </c>
      <c r="C68" s="59"/>
      <c r="D68" s="57" t="s">
        <v>253</v>
      </c>
      <c r="E68" s="57" t="s">
        <v>243</v>
      </c>
    </row>
    <row r="69" spans="1:5" ht="15">
      <c r="A69" s="65" t="s">
        <v>85</v>
      </c>
      <c r="B69" s="56" t="s">
        <v>195</v>
      </c>
      <c r="C69" s="59"/>
      <c r="D69" s="57" t="s">
        <v>254</v>
      </c>
      <c r="E69" s="57" t="s">
        <v>243</v>
      </c>
    </row>
    <row r="70" spans="1:5" ht="15">
      <c r="A70" s="65" t="s">
        <v>167</v>
      </c>
      <c r="B70" s="56" t="s">
        <v>195</v>
      </c>
      <c r="C70" s="59"/>
      <c r="D70" s="57" t="s">
        <v>255</v>
      </c>
      <c r="E70" s="57" t="s">
        <v>243</v>
      </c>
    </row>
    <row r="71" spans="1:5" ht="15">
      <c r="A71" s="65" t="s">
        <v>86</v>
      </c>
      <c r="B71" s="56" t="s">
        <v>195</v>
      </c>
      <c r="C71" s="59"/>
      <c r="D71" s="57" t="s">
        <v>256</v>
      </c>
      <c r="E71" s="57" t="s">
        <v>243</v>
      </c>
    </row>
    <row r="72" spans="1:5" ht="24">
      <c r="A72" s="65" t="s">
        <v>88</v>
      </c>
      <c r="B72" s="56" t="s">
        <v>195</v>
      </c>
      <c r="C72" s="59"/>
      <c r="D72" s="57" t="s">
        <v>257</v>
      </c>
      <c r="E72" s="57" t="s">
        <v>243</v>
      </c>
    </row>
    <row r="73" spans="1:5" ht="15">
      <c r="A73" s="65" t="s">
        <v>94</v>
      </c>
      <c r="B73" s="56" t="s">
        <v>195</v>
      </c>
      <c r="C73" s="59"/>
      <c r="D73" s="57" t="s">
        <v>248</v>
      </c>
      <c r="E73" s="57" t="s">
        <v>243</v>
      </c>
    </row>
    <row r="75" ht="15">
      <c r="A75" s="67" t="s">
        <v>246</v>
      </c>
    </row>
    <row r="76" ht="15">
      <c r="A76" s="68"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9"/>
  <sheetViews>
    <sheetView workbookViewId="0" topLeftCell="A1">
      <selection activeCell="C1" sqref="C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9" customWidth="1"/>
  </cols>
  <sheetData>
    <row r="1" ht="15" customHeight="1">
      <c r="A1" s="6" t="s">
        <v>99</v>
      </c>
    </row>
    <row r="3" spans="1:3" ht="15" customHeight="1">
      <c r="A3" s="132" t="s">
        <v>9</v>
      </c>
      <c r="B3" s="133"/>
      <c r="C3" s="134"/>
    </row>
    <row r="4" spans="1:3" ht="15" customHeight="1">
      <c r="A4" s="36" t="s">
        <v>163</v>
      </c>
      <c r="B4" s="5" t="s">
        <v>33</v>
      </c>
      <c r="C4" s="4"/>
    </row>
    <row r="5" spans="1:3" ht="15" customHeight="1">
      <c r="A5" s="36" t="s">
        <v>164</v>
      </c>
      <c r="B5" s="5"/>
      <c r="C5" s="4"/>
    </row>
    <row r="6" spans="1:3" ht="60" customHeight="1">
      <c r="A6" s="37" t="s">
        <v>13</v>
      </c>
      <c r="B6" s="147"/>
      <c r="C6" s="148"/>
    </row>
    <row r="7" spans="1:3" ht="15" customHeight="1">
      <c r="A7" s="38" t="s">
        <v>165</v>
      </c>
      <c r="B7" s="5" t="s">
        <v>324</v>
      </c>
      <c r="C7" s="4"/>
    </row>
    <row r="8" spans="1:3" ht="60" customHeight="1">
      <c r="A8" s="37" t="s">
        <v>32</v>
      </c>
      <c r="B8" s="147"/>
      <c r="C8" s="148"/>
    </row>
    <row r="9" spans="1:3" ht="15" customHeight="1">
      <c r="A9" s="123" t="s">
        <v>166</v>
      </c>
      <c r="B9" s="143"/>
      <c r="C9" s="124"/>
    </row>
    <row r="10" spans="1:7" ht="15" customHeight="1">
      <c r="A10" s="36" t="s">
        <v>87</v>
      </c>
      <c r="B10" s="81">
        <v>0</v>
      </c>
      <c r="C10" s="4" t="s">
        <v>89</v>
      </c>
      <c r="G10" s="15"/>
    </row>
    <row r="11" spans="1:7" ht="15" customHeight="1">
      <c r="A11" s="36" t="s">
        <v>85</v>
      </c>
      <c r="B11" s="81" t="s">
        <v>329</v>
      </c>
      <c r="C11" s="4" t="s">
        <v>90</v>
      </c>
      <c r="G11" s="15"/>
    </row>
    <row r="12" spans="1:7" ht="15" customHeight="1">
      <c r="A12" s="36" t="s">
        <v>167</v>
      </c>
      <c r="B12" s="81">
        <v>0</v>
      </c>
      <c r="C12" s="4" t="s">
        <v>91</v>
      </c>
      <c r="G12" s="15"/>
    </row>
    <row r="13" spans="1:7" ht="15" customHeight="1">
      <c r="A13" s="36" t="s">
        <v>86</v>
      </c>
      <c r="B13" s="81">
        <v>0</v>
      </c>
      <c r="C13" s="4" t="s">
        <v>92</v>
      </c>
      <c r="G13" s="14"/>
    </row>
    <row r="14" spans="1:7" ht="30.2" customHeight="1">
      <c r="A14" s="35" t="s">
        <v>88</v>
      </c>
      <c r="B14" s="81">
        <v>0</v>
      </c>
      <c r="C14" s="4" t="s">
        <v>93</v>
      </c>
      <c r="G14" s="14"/>
    </row>
    <row r="15" spans="1:7" ht="15" customHeight="1">
      <c r="A15" s="35" t="s">
        <v>94</v>
      </c>
      <c r="B15" s="81">
        <v>7114</v>
      </c>
      <c r="C15" s="4"/>
      <c r="G15" s="14"/>
    </row>
    <row r="16" spans="1:3" ht="15" customHeight="1">
      <c r="A16" s="123" t="s">
        <v>82</v>
      </c>
      <c r="B16" s="143"/>
      <c r="C16" s="124"/>
    </row>
    <row r="17" spans="1:3" ht="15" customHeight="1">
      <c r="A17" s="39" t="s">
        <v>83</v>
      </c>
      <c r="B17" s="147" t="s">
        <v>325</v>
      </c>
      <c r="C17" s="148"/>
    </row>
    <row r="18" spans="1:3" ht="15" customHeight="1">
      <c r="A18" s="123" t="s">
        <v>95</v>
      </c>
      <c r="B18" s="143"/>
      <c r="C18" s="124"/>
    </row>
    <row r="19" spans="1:3" ht="15" customHeight="1">
      <c r="A19" s="36" t="s">
        <v>10</v>
      </c>
      <c r="B19" s="5" t="s">
        <v>33</v>
      </c>
      <c r="C19" s="4"/>
    </row>
    <row r="20" spans="1:3" ht="15" customHeight="1">
      <c r="A20" s="36" t="s">
        <v>11</v>
      </c>
      <c r="B20" s="5"/>
      <c r="C20" s="4"/>
    </row>
    <row r="21" spans="1:3" ht="15" customHeight="1">
      <c r="A21" s="36" t="s">
        <v>12</v>
      </c>
      <c r="B21" s="5"/>
      <c r="C21" s="4"/>
    </row>
    <row r="22" spans="1:3" ht="15" customHeight="1">
      <c r="A22" s="144" t="s">
        <v>96</v>
      </c>
      <c r="B22" s="145"/>
      <c r="C22" s="146"/>
    </row>
    <row r="23" spans="1:3" ht="15" customHeight="1">
      <c r="A23" s="4" t="s">
        <v>10</v>
      </c>
      <c r="B23" s="5"/>
      <c r="C23" s="4"/>
    </row>
    <row r="24" spans="1:3" ht="15" customHeight="1">
      <c r="A24" s="4" t="s">
        <v>33</v>
      </c>
      <c r="B24" s="5" t="s">
        <v>33</v>
      </c>
      <c r="C24" s="4"/>
    </row>
    <row r="25" spans="1:3" ht="30.2" customHeight="1">
      <c r="A25" s="40" t="s">
        <v>34</v>
      </c>
      <c r="B25" s="54">
        <v>37.01152656733202</v>
      </c>
      <c r="C25" s="41" t="s">
        <v>97</v>
      </c>
    </row>
    <row r="26" spans="1:3" ht="15" customHeight="1">
      <c r="A26" s="144" t="s">
        <v>35</v>
      </c>
      <c r="B26" s="145"/>
      <c r="C26" s="146"/>
    </row>
    <row r="27" spans="1:3" ht="90" customHeight="1">
      <c r="A27" s="4" t="s">
        <v>98</v>
      </c>
      <c r="B27" s="141" t="s">
        <v>300</v>
      </c>
      <c r="C27" s="142"/>
    </row>
    <row r="29" ht="15" customHeight="1">
      <c r="A29" s="1" t="s">
        <v>330</v>
      </c>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0"/>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13" t="s">
        <v>130</v>
      </c>
    </row>
    <row r="2" ht="15" customHeight="1">
      <c r="A2" s="24" t="s">
        <v>31</v>
      </c>
    </row>
    <row r="3" ht="15" customHeight="1">
      <c r="A3" s="24" t="s">
        <v>131</v>
      </c>
    </row>
    <row r="5" spans="1:3" ht="30.2" customHeight="1">
      <c r="A5" s="8" t="s">
        <v>44</v>
      </c>
      <c r="B5" s="8" t="s">
        <v>30</v>
      </c>
      <c r="C5" s="11" t="s">
        <v>17</v>
      </c>
    </row>
    <row r="6" spans="1:3" s="1" customFormat="1" ht="85.7" customHeight="1">
      <c r="A6" s="3" t="s">
        <v>302</v>
      </c>
      <c r="B6" s="3" t="s">
        <v>301</v>
      </c>
      <c r="C6" s="84" t="s">
        <v>326</v>
      </c>
    </row>
    <row r="7" spans="1:3" ht="15" customHeight="1">
      <c r="A7" s="10"/>
      <c r="B7" s="10"/>
      <c r="C7" s="10"/>
    </row>
    <row r="8" spans="1:3" ht="15" customHeight="1">
      <c r="A8" s="10"/>
      <c r="B8" s="10"/>
      <c r="C8" s="10"/>
    </row>
    <row r="14" ht="15" customHeight="1">
      <c r="A14" s="83"/>
    </row>
    <row r="15" ht="15" customHeight="1">
      <c r="A15" s="83"/>
    </row>
    <row r="16" ht="15" customHeight="1">
      <c r="A16" s="83"/>
    </row>
    <row r="17" ht="15" customHeight="1">
      <c r="A17" s="83"/>
    </row>
    <row r="18" ht="15" customHeight="1">
      <c r="A18" s="83"/>
    </row>
    <row r="19" ht="15" customHeight="1">
      <c r="A19" s="83"/>
    </row>
    <row r="20" ht="15" customHeight="1">
      <c r="A20" s="83"/>
    </row>
    <row r="21" ht="15" customHeight="1">
      <c r="A21" s="83"/>
    </row>
    <row r="22" ht="15" customHeight="1">
      <c r="A22" s="83"/>
    </row>
    <row r="23" ht="15" customHeight="1">
      <c r="A23" s="83"/>
    </row>
    <row r="24" ht="15" customHeight="1">
      <c r="A24" s="83"/>
    </row>
    <row r="25" ht="15" customHeight="1">
      <c r="A25" s="83"/>
    </row>
    <row r="26" ht="15" customHeight="1">
      <c r="A26" s="83"/>
    </row>
    <row r="27" ht="15" customHeight="1">
      <c r="A27" s="83"/>
    </row>
    <row r="28" ht="15" customHeight="1">
      <c r="A28" s="83"/>
    </row>
    <row r="29" ht="15" customHeight="1">
      <c r="A29" s="83"/>
    </row>
    <row r="30" ht="15" customHeight="1">
      <c r="A30" s="8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tabSelected="1" workbookViewId="0" topLeftCell="A1">
      <pane ySplit="3" topLeftCell="A4" activePane="bottomLeft" state="frozen"/>
      <selection pane="bottomLeft" activeCell="C1" sqref="C1"/>
    </sheetView>
  </sheetViews>
  <sheetFormatPr defaultColWidth="15.7109375" defaultRowHeight="15" customHeight="1"/>
  <cols>
    <col min="1" max="1" width="45.7109375" style="9" customWidth="1"/>
    <col min="2" max="6" width="18.7109375" style="9" customWidth="1"/>
    <col min="7" max="7" width="15.7109375" style="109" customWidth="1"/>
    <col min="8" max="8" width="15.7109375" style="9" customWidth="1"/>
    <col min="9" max="9" width="45.140625" style="9" customWidth="1"/>
    <col min="10" max="16384" width="15.7109375" style="9" customWidth="1"/>
  </cols>
  <sheetData>
    <row r="1" spans="1:6" ht="15" customHeight="1">
      <c r="A1" s="13" t="s">
        <v>160</v>
      </c>
      <c r="F1" s="13"/>
    </row>
    <row r="3" spans="1:9" s="27" customFormat="1" ht="60" customHeight="1">
      <c r="A3" s="26" t="s">
        <v>58</v>
      </c>
      <c r="B3" s="28" t="s">
        <v>59</v>
      </c>
      <c r="C3" s="28" t="s">
        <v>18</v>
      </c>
      <c r="D3" s="28" t="s">
        <v>62</v>
      </c>
      <c r="E3" s="28" t="s">
        <v>63</v>
      </c>
      <c r="F3" s="28" t="s">
        <v>57</v>
      </c>
      <c r="G3" s="28" t="s">
        <v>62</v>
      </c>
      <c r="H3" s="28" t="s">
        <v>318</v>
      </c>
      <c r="I3" s="28" t="s">
        <v>319</v>
      </c>
    </row>
    <row r="4" spans="1:9" s="44" customFormat="1" ht="30.2" customHeight="1">
      <c r="A4" s="113" t="s">
        <v>157</v>
      </c>
      <c r="B4" s="114"/>
      <c r="C4" s="114"/>
      <c r="D4" s="114"/>
      <c r="E4" s="114"/>
      <c r="F4" s="115"/>
      <c r="G4" s="109"/>
      <c r="H4" s="86"/>
      <c r="I4" s="86"/>
    </row>
    <row r="5" spans="1:14" s="15" customFormat="1" ht="45" customHeight="1">
      <c r="A5" s="16" t="s">
        <v>181</v>
      </c>
      <c r="B5" s="54">
        <v>49.656598024</v>
      </c>
      <c r="C5" s="75">
        <v>0.03998545172200564</v>
      </c>
      <c r="D5" s="75">
        <v>0.019855415029824727</v>
      </c>
      <c r="E5" s="80" t="s">
        <v>274</v>
      </c>
      <c r="F5" s="81">
        <v>818</v>
      </c>
      <c r="G5" s="109">
        <f>D5*100</f>
        <v>1.9855415029824728</v>
      </c>
      <c r="H5" s="87">
        <v>1.23</v>
      </c>
      <c r="I5" s="88"/>
      <c r="J5" s="92"/>
      <c r="L5" s="91"/>
      <c r="N5" s="90"/>
    </row>
    <row r="6" spans="1:13" ht="45" customHeight="1">
      <c r="A6" s="16" t="s">
        <v>119</v>
      </c>
      <c r="B6" s="55">
        <v>55.004270686</v>
      </c>
      <c r="C6" s="75">
        <v>0.04113880664938221</v>
      </c>
      <c r="D6" s="75">
        <v>0.022628100566517827</v>
      </c>
      <c r="E6" s="80" t="s">
        <v>275</v>
      </c>
      <c r="F6" s="112">
        <v>418</v>
      </c>
      <c r="G6" s="109">
        <f aca="true" t="shared" si="0" ref="G6:G8">D6*100</f>
        <v>2.262810056651783</v>
      </c>
      <c r="H6" s="15"/>
      <c r="I6" s="15"/>
      <c r="J6" s="92"/>
      <c r="K6" s="15"/>
      <c r="L6" s="91"/>
      <c r="M6" s="15"/>
    </row>
    <row r="7" spans="1:13" ht="45" customHeight="1">
      <c r="A7" s="16" t="s">
        <v>120</v>
      </c>
      <c r="B7" s="55">
        <v>44.386854016</v>
      </c>
      <c r="C7" s="75">
        <v>0.04965442371847466</v>
      </c>
      <c r="D7" s="75">
        <v>0.02204003656826643</v>
      </c>
      <c r="E7" s="80" t="s">
        <v>276</v>
      </c>
      <c r="F7" s="112">
        <v>400</v>
      </c>
      <c r="G7" s="109">
        <f t="shared" si="0"/>
        <v>2.204003656826643</v>
      </c>
      <c r="H7" s="15"/>
      <c r="I7" s="15"/>
      <c r="J7" s="92"/>
      <c r="K7" s="15"/>
      <c r="L7" s="91"/>
      <c r="M7" s="15"/>
    </row>
    <row r="8" spans="1:13" s="17" customFormat="1" ht="45" customHeight="1">
      <c r="A8" s="16" t="s">
        <v>182</v>
      </c>
      <c r="B8" s="55">
        <v>2.4695471268</v>
      </c>
      <c r="C8" s="75">
        <v>0.06116372927947191</v>
      </c>
      <c r="D8" s="75">
        <v>0.0015104671190373288</v>
      </c>
      <c r="E8" s="80" t="s">
        <v>277</v>
      </c>
      <c r="F8" s="112">
        <v>107</v>
      </c>
      <c r="G8" s="109">
        <f t="shared" si="0"/>
        <v>0.15104671190373287</v>
      </c>
      <c r="H8" s="14"/>
      <c r="I8" s="14"/>
      <c r="J8" s="92"/>
      <c r="K8" s="15"/>
      <c r="L8" s="91"/>
      <c r="M8" s="15"/>
    </row>
    <row r="9" spans="1:15" s="17" customFormat="1" ht="30.2" customHeight="1">
      <c r="A9" s="113" t="s">
        <v>156</v>
      </c>
      <c r="B9" s="114"/>
      <c r="C9" s="114"/>
      <c r="D9" s="114"/>
      <c r="E9" s="114"/>
      <c r="F9" s="115"/>
      <c r="G9" s="109"/>
      <c r="H9" s="14"/>
      <c r="I9" s="14"/>
      <c r="J9" s="92"/>
      <c r="K9" s="15"/>
      <c r="L9" s="91"/>
      <c r="M9" s="15"/>
      <c r="N9" s="9"/>
      <c r="O9" s="9"/>
    </row>
    <row r="10" spans="1:15" s="15" customFormat="1" ht="45" customHeight="1">
      <c r="A10" s="16" t="s">
        <v>183</v>
      </c>
      <c r="B10" s="54">
        <v>13.433671276</v>
      </c>
      <c r="C10" s="75">
        <v>0.03944433519206383</v>
      </c>
      <c r="D10" s="75">
        <v>0.005298822326665474</v>
      </c>
      <c r="E10" s="80" t="s">
        <v>278</v>
      </c>
      <c r="F10" s="81">
        <v>599</v>
      </c>
      <c r="G10" s="109">
        <f aca="true" t="shared" si="1" ref="G10:G22">D10*100</f>
        <v>0.5298822326665474</v>
      </c>
      <c r="H10" s="87">
        <v>0.62</v>
      </c>
      <c r="I10" s="89"/>
      <c r="J10" s="92"/>
      <c r="L10" s="91"/>
      <c r="N10" s="9"/>
      <c r="O10" s="9"/>
    </row>
    <row r="11" spans="1:13" ht="45" customHeight="1">
      <c r="A11" s="16" t="s">
        <v>118</v>
      </c>
      <c r="B11" s="55">
        <v>14.287558869</v>
      </c>
      <c r="C11" s="75">
        <v>0.0746870612604949</v>
      </c>
      <c r="D11" s="75">
        <v>0.010670957844799172</v>
      </c>
      <c r="E11" s="80" t="s">
        <v>279</v>
      </c>
      <c r="F11" s="112">
        <v>335</v>
      </c>
      <c r="G11" s="109">
        <f t="shared" si="1"/>
        <v>1.0670957844799172</v>
      </c>
      <c r="J11" s="92"/>
      <c r="K11" s="15"/>
      <c r="L11" s="91"/>
      <c r="M11" s="15"/>
    </row>
    <row r="12" spans="1:13" ht="45" customHeight="1">
      <c r="A12" s="16" t="s">
        <v>161</v>
      </c>
      <c r="B12" s="55">
        <v>12.554520549</v>
      </c>
      <c r="C12" s="75">
        <v>0.08879533935676598</v>
      </c>
      <c r="D12" s="75">
        <v>0.011147829125717924</v>
      </c>
      <c r="E12" s="80" t="s">
        <v>280</v>
      </c>
      <c r="F12" s="112">
        <v>264</v>
      </c>
      <c r="G12" s="109">
        <f t="shared" si="1"/>
        <v>1.1147829125717923</v>
      </c>
      <c r="J12" s="92"/>
      <c r="K12" s="15"/>
      <c r="L12" s="91"/>
      <c r="M12" s="15"/>
    </row>
    <row r="13" spans="1:13" ht="45" customHeight="1">
      <c r="A13" s="16" t="s">
        <v>184</v>
      </c>
      <c r="B13" s="55">
        <v>22.625623994</v>
      </c>
      <c r="C13" s="75">
        <v>0.07582147777321001</v>
      </c>
      <c r="D13" s="75">
        <v>0.017155082467675352</v>
      </c>
      <c r="E13" s="80" t="s">
        <v>281</v>
      </c>
      <c r="F13" s="112">
        <v>353</v>
      </c>
      <c r="G13" s="109">
        <f t="shared" si="1"/>
        <v>1.715508246767535</v>
      </c>
      <c r="J13" s="92"/>
      <c r="K13" s="15"/>
      <c r="L13" s="91"/>
      <c r="M13" s="15"/>
    </row>
    <row r="14" spans="1:13" ht="45" customHeight="1">
      <c r="A14" s="16" t="s">
        <v>185</v>
      </c>
      <c r="B14" s="55">
        <v>21.883027841</v>
      </c>
      <c r="C14" s="75">
        <v>0.08040864054180674</v>
      </c>
      <c r="D14" s="75">
        <v>0.01759584519649332</v>
      </c>
      <c r="E14" s="80" t="s">
        <v>282</v>
      </c>
      <c r="F14" s="112">
        <v>140</v>
      </c>
      <c r="G14" s="109">
        <f t="shared" si="1"/>
        <v>1.759584519649332</v>
      </c>
      <c r="J14" s="92"/>
      <c r="K14" s="15"/>
      <c r="L14" s="91"/>
      <c r="M14" s="15"/>
    </row>
    <row r="15" spans="1:13" ht="45" customHeight="1">
      <c r="A15" s="16" t="s">
        <v>186</v>
      </c>
      <c r="B15" s="55">
        <v>15.551815258</v>
      </c>
      <c r="C15" s="75">
        <v>0.06798351237908051</v>
      </c>
      <c r="D15" s="75">
        <v>0.010572670251363941</v>
      </c>
      <c r="E15" s="80" t="s">
        <v>283</v>
      </c>
      <c r="F15" s="112">
        <v>330</v>
      </c>
      <c r="G15" s="109">
        <f t="shared" si="1"/>
        <v>1.057267025136394</v>
      </c>
      <c r="J15" s="92"/>
      <c r="K15" s="15"/>
      <c r="L15" s="91"/>
      <c r="M15" s="15"/>
    </row>
    <row r="16" spans="1:13" ht="45" customHeight="1">
      <c r="A16" s="16" t="s">
        <v>187</v>
      </c>
      <c r="B16" s="55">
        <v>5.7521219241</v>
      </c>
      <c r="C16" s="75">
        <v>0.09592366608941015</v>
      </c>
      <c r="D16" s="75">
        <v>0.005517646227512719</v>
      </c>
      <c r="E16" s="80" t="s">
        <v>284</v>
      </c>
      <c r="F16" s="112">
        <v>129</v>
      </c>
      <c r="G16" s="109">
        <f t="shared" si="1"/>
        <v>0.5517646227512719</v>
      </c>
      <c r="J16" s="92"/>
      <c r="K16" s="15"/>
      <c r="L16" s="91"/>
      <c r="M16" s="15"/>
    </row>
    <row r="17" spans="1:13" ht="45" customHeight="1">
      <c r="A17" s="16" t="s">
        <v>121</v>
      </c>
      <c r="B17" s="55">
        <v>4.1543727703</v>
      </c>
      <c r="C17" s="75">
        <v>0.17708890675172956</v>
      </c>
      <c r="D17" s="75">
        <v>0.00735693332138834</v>
      </c>
      <c r="E17" s="80" t="s">
        <v>285</v>
      </c>
      <c r="F17" s="112">
        <v>48</v>
      </c>
      <c r="G17" s="109">
        <f t="shared" si="1"/>
        <v>0.735693332138834</v>
      </c>
      <c r="J17" s="92"/>
      <c r="K17" s="15"/>
      <c r="L17" s="91"/>
      <c r="M17" s="15"/>
    </row>
    <row r="18" spans="1:13" ht="45" customHeight="1">
      <c r="A18" s="16" t="s">
        <v>122</v>
      </c>
      <c r="B18" s="55">
        <v>11.377871792</v>
      </c>
      <c r="C18" s="75">
        <v>0.09600667536061079</v>
      </c>
      <c r="D18" s="75">
        <v>0.010923516434556333</v>
      </c>
      <c r="E18" s="80" t="s">
        <v>286</v>
      </c>
      <c r="F18" s="112">
        <v>210</v>
      </c>
      <c r="G18" s="109">
        <f t="shared" si="1"/>
        <v>1.0923516434556333</v>
      </c>
      <c r="J18" s="92"/>
      <c r="K18" s="15"/>
      <c r="L18" s="91"/>
      <c r="M18" s="15"/>
    </row>
    <row r="19" spans="1:13" ht="45" customHeight="1">
      <c r="A19" s="16" t="s">
        <v>123</v>
      </c>
      <c r="B19" s="55">
        <v>21.484494493</v>
      </c>
      <c r="C19" s="75">
        <v>0.07938059625725777</v>
      </c>
      <c r="D19" s="75">
        <v>0.01705451983148637</v>
      </c>
      <c r="E19" s="80" t="s">
        <v>287</v>
      </c>
      <c r="F19" s="112">
        <v>341</v>
      </c>
      <c r="G19" s="109">
        <f t="shared" si="1"/>
        <v>1.705451983148637</v>
      </c>
      <c r="J19" s="92"/>
      <c r="K19" s="15"/>
      <c r="L19" s="91"/>
      <c r="M19" s="15"/>
    </row>
    <row r="20" spans="1:13" ht="45" customHeight="1">
      <c r="A20" s="16" t="s">
        <v>174</v>
      </c>
      <c r="B20" s="55">
        <v>18.647011565</v>
      </c>
      <c r="C20" s="75">
        <v>0.05414676822789348</v>
      </c>
      <c r="D20" s="75">
        <v>0.010096754133562768</v>
      </c>
      <c r="E20" s="80" t="s">
        <v>288</v>
      </c>
      <c r="F20" s="112">
        <v>503</v>
      </c>
      <c r="G20" s="109">
        <f t="shared" si="1"/>
        <v>1.0096754133562769</v>
      </c>
      <c r="J20" s="92"/>
      <c r="K20" s="15"/>
      <c r="L20" s="91"/>
      <c r="M20" s="15"/>
    </row>
    <row r="21" spans="1:13" ht="45" customHeight="1">
      <c r="A21" s="16" t="s">
        <v>124</v>
      </c>
      <c r="B21" s="55">
        <v>10.979865979</v>
      </c>
      <c r="C21" s="75">
        <v>0.16123276720343394</v>
      </c>
      <c r="D21" s="75">
        <v>0.017703141752577502</v>
      </c>
      <c r="E21" s="80" t="s">
        <v>289</v>
      </c>
      <c r="F21" s="112">
        <v>48</v>
      </c>
      <c r="G21" s="109">
        <f t="shared" si="1"/>
        <v>1.7703141752577503</v>
      </c>
      <c r="J21" s="92"/>
      <c r="K21" s="15"/>
      <c r="L21" s="91"/>
      <c r="M21" s="15"/>
    </row>
    <row r="22" spans="1:13" ht="45" customHeight="1">
      <c r="A22" s="16" t="s">
        <v>175</v>
      </c>
      <c r="B22" s="55">
        <v>2.95496666</v>
      </c>
      <c r="C22" s="75">
        <v>0.2964958838020686</v>
      </c>
      <c r="D22" s="75">
        <v>0.008761354514746444</v>
      </c>
      <c r="E22" s="80" t="s">
        <v>290</v>
      </c>
      <c r="F22" s="112">
        <v>46</v>
      </c>
      <c r="G22" s="109">
        <f t="shared" si="1"/>
        <v>0.8761354514746444</v>
      </c>
      <c r="J22" s="92"/>
      <c r="K22" s="15"/>
      <c r="L22" s="91"/>
      <c r="M22" s="15"/>
    </row>
    <row r="23" spans="1:15" ht="30.2" customHeight="1">
      <c r="A23" s="113" t="s">
        <v>158</v>
      </c>
      <c r="B23" s="114"/>
      <c r="C23" s="114"/>
      <c r="D23" s="114"/>
      <c r="E23" s="114"/>
      <c r="F23" s="115"/>
      <c r="J23" s="92"/>
      <c r="K23" s="15"/>
      <c r="L23" s="91"/>
      <c r="M23" s="15"/>
      <c r="O23" s="79"/>
    </row>
    <row r="24" spans="1:15" ht="45" customHeight="1">
      <c r="A24" s="16" t="s">
        <v>176</v>
      </c>
      <c r="B24" s="55">
        <v>84.190227164</v>
      </c>
      <c r="C24" s="75">
        <v>0.052975325159134445</v>
      </c>
      <c r="D24" s="75">
        <v>0.04460004580572858</v>
      </c>
      <c r="E24" s="80" t="s">
        <v>291</v>
      </c>
      <c r="F24" s="112">
        <v>502</v>
      </c>
      <c r="G24" s="109">
        <f aca="true" t="shared" si="2" ref="G24:G25">D24*100</f>
        <v>4.460004580572858</v>
      </c>
      <c r="J24" s="92"/>
      <c r="K24" s="15"/>
      <c r="L24" s="91"/>
      <c r="M24" s="15"/>
      <c r="O24" s="79"/>
    </row>
    <row r="25" spans="1:13" ht="45" customHeight="1">
      <c r="A25" s="16" t="s">
        <v>177</v>
      </c>
      <c r="B25" s="55">
        <v>53.751288466</v>
      </c>
      <c r="C25" s="77">
        <v>0.08457220509463144</v>
      </c>
      <c r="D25" s="77">
        <v>0.04545864972012537</v>
      </c>
      <c r="E25" s="80" t="s">
        <v>292</v>
      </c>
      <c r="F25" s="112">
        <v>180</v>
      </c>
      <c r="G25" s="109">
        <f t="shared" si="2"/>
        <v>4.545864972012537</v>
      </c>
      <c r="J25" s="92"/>
      <c r="K25" s="15"/>
      <c r="L25" s="91"/>
      <c r="M25" s="15"/>
    </row>
    <row r="26" spans="1:13" ht="30.2" customHeight="1">
      <c r="A26" s="113" t="s">
        <v>125</v>
      </c>
      <c r="B26" s="114"/>
      <c r="C26" s="114"/>
      <c r="D26" s="114"/>
      <c r="E26" s="114"/>
      <c r="F26" s="115"/>
      <c r="J26" s="92"/>
      <c r="K26" s="15"/>
      <c r="L26" s="91"/>
      <c r="M26" s="15"/>
    </row>
    <row r="27" spans="1:13" ht="45" customHeight="1">
      <c r="A27" s="16" t="s">
        <v>188</v>
      </c>
      <c r="B27" s="55">
        <v>26.979250284</v>
      </c>
      <c r="C27" s="77">
        <v>0.0391746240651831</v>
      </c>
      <c r="D27" s="77">
        <v>0.010569019874399928</v>
      </c>
      <c r="E27" s="80" t="s">
        <v>293</v>
      </c>
      <c r="F27" s="112">
        <v>1889</v>
      </c>
      <c r="G27" s="109">
        <f>D27*100</f>
        <v>1.0569019874399928</v>
      </c>
      <c r="H27" s="74"/>
      <c r="J27" s="92"/>
      <c r="K27" s="15"/>
      <c r="L27" s="91"/>
      <c r="M27" s="15"/>
    </row>
    <row r="28" spans="1:13" s="45" customFormat="1" ht="30.2" customHeight="1">
      <c r="A28" s="113" t="s">
        <v>159</v>
      </c>
      <c r="B28" s="114"/>
      <c r="C28" s="114"/>
      <c r="D28" s="114"/>
      <c r="E28" s="114"/>
      <c r="F28" s="115"/>
      <c r="G28" s="109"/>
      <c r="J28" s="92"/>
      <c r="K28" s="15"/>
      <c r="L28" s="91"/>
      <c r="M28" s="15"/>
    </row>
    <row r="29" spans="1:13" ht="45" customHeight="1">
      <c r="A29" s="20" t="s">
        <v>180</v>
      </c>
      <c r="B29" s="55">
        <v>788.52272194</v>
      </c>
      <c r="C29" s="77">
        <v>0.11738739229204781</v>
      </c>
      <c r="D29" s="55">
        <v>92.56262609202581</v>
      </c>
      <c r="E29" s="80" t="s">
        <v>273</v>
      </c>
      <c r="F29" s="112">
        <v>359</v>
      </c>
      <c r="H29" s="78"/>
      <c r="I29" s="78"/>
      <c r="J29" s="92"/>
      <c r="K29" s="15"/>
      <c r="L29" s="91"/>
      <c r="M29" s="15"/>
    </row>
    <row r="30" spans="1:13" s="45" customFormat="1" ht="30.2" customHeight="1">
      <c r="A30" s="116" t="s">
        <v>126</v>
      </c>
      <c r="B30" s="117"/>
      <c r="C30" s="117"/>
      <c r="D30" s="117"/>
      <c r="E30" s="117"/>
      <c r="F30" s="118"/>
      <c r="G30" s="111"/>
      <c r="J30" s="92"/>
      <c r="K30" s="15"/>
      <c r="L30" s="91"/>
      <c r="M30" s="15"/>
    </row>
    <row r="31" spans="1:13" ht="45" customHeight="1">
      <c r="A31" s="20" t="s">
        <v>178</v>
      </c>
      <c r="B31" s="55">
        <v>567.13296912</v>
      </c>
      <c r="C31" s="77">
        <v>0.06020309438416769</v>
      </c>
      <c r="D31" s="55">
        <v>34.14315966853239</v>
      </c>
      <c r="E31" s="80" t="s">
        <v>294</v>
      </c>
      <c r="F31" s="112">
        <v>912</v>
      </c>
      <c r="J31" s="92"/>
      <c r="K31" s="15"/>
      <c r="L31" s="91"/>
      <c r="M31" s="15"/>
    </row>
    <row r="32" spans="1:13" ht="45" customHeight="1">
      <c r="A32" s="20" t="s">
        <v>179</v>
      </c>
      <c r="B32" s="55">
        <v>98.525576054</v>
      </c>
      <c r="C32" s="77">
        <v>0.07028016310609626</v>
      </c>
      <c r="D32" s="76">
        <v>6.924393555208411</v>
      </c>
      <c r="E32" s="80" t="s">
        <v>295</v>
      </c>
      <c r="F32" s="112">
        <v>943</v>
      </c>
      <c r="I32" s="93"/>
      <c r="J32" s="92"/>
      <c r="K32" s="15"/>
      <c r="L32" s="91"/>
      <c r="M32" s="15"/>
    </row>
    <row r="33" ht="15" customHeight="1">
      <c r="I33" s="93"/>
    </row>
    <row r="34" ht="15" customHeight="1">
      <c r="A34" s="52"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colBreaks count="1" manualBreakCount="1">
    <brk id="6"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0" t="s">
        <v>77</v>
      </c>
      <c r="B2" s="6"/>
    </row>
    <row r="4" spans="1:3" s="43" customFormat="1" ht="25.5">
      <c r="A4" s="22"/>
      <c r="B4" s="22" t="s">
        <v>64</v>
      </c>
      <c r="C4" s="22" t="s">
        <v>69</v>
      </c>
    </row>
    <row r="5" spans="1:3" ht="51">
      <c r="A5" s="16" t="s">
        <v>191</v>
      </c>
      <c r="B5" s="53">
        <v>0</v>
      </c>
      <c r="C5" s="53">
        <v>0</v>
      </c>
    </row>
    <row r="6" spans="1:3" ht="51">
      <c r="A6" s="16" t="s">
        <v>36</v>
      </c>
      <c r="B6" s="53">
        <v>0</v>
      </c>
      <c r="C6" s="53">
        <v>222</v>
      </c>
    </row>
    <row r="7" spans="1:3" ht="25.5">
      <c r="A7" s="22" t="s">
        <v>81</v>
      </c>
      <c r="B7" s="53">
        <v>7431</v>
      </c>
      <c r="C7" s="53">
        <v>9164</v>
      </c>
    </row>
    <row r="8" spans="1:3" ht="15">
      <c r="A8" s="2" t="s">
        <v>19</v>
      </c>
      <c r="B8" s="53"/>
      <c r="C8" s="94">
        <f>(C5+C6)/C7*100</f>
        <v>2.422522915757311</v>
      </c>
    </row>
    <row r="10" spans="1:3" ht="15">
      <c r="A10" s="119" t="s">
        <v>296</v>
      </c>
      <c r="B10" s="119"/>
      <c r="C10" s="119"/>
    </row>
    <row r="11" spans="1:3" ht="15">
      <c r="A11" s="119"/>
      <c r="B11" s="119"/>
      <c r="C11" s="119"/>
    </row>
  </sheetData>
  <mergeCells count="1">
    <mergeCell ref="A10: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6"/>
  <sheetViews>
    <sheetView workbookViewId="0" topLeftCell="A1">
      <selection activeCell="G1" sqref="G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0" t="s">
        <v>77</v>
      </c>
      <c r="B2" s="1"/>
      <c r="C2" s="1"/>
      <c r="D2" s="1"/>
      <c r="E2" s="1"/>
      <c r="F2" s="1"/>
      <c r="G2" s="1"/>
      <c r="H2" s="1"/>
      <c r="I2" s="1"/>
      <c r="J2" s="7"/>
      <c r="K2" s="1"/>
    </row>
    <row r="3" spans="1:11" ht="15">
      <c r="A3" s="30" t="s">
        <v>75</v>
      </c>
      <c r="B3" s="1"/>
      <c r="C3" s="1"/>
      <c r="D3" s="1"/>
      <c r="E3" s="1"/>
      <c r="F3" s="1"/>
      <c r="G3" s="1"/>
      <c r="H3" s="1"/>
      <c r="I3" s="1"/>
      <c r="J3" s="7"/>
      <c r="K3" s="1"/>
    </row>
    <row r="4" s="1" customFormat="1" ht="15" customHeight="1">
      <c r="F4" s="7"/>
    </row>
    <row r="5" spans="1:6" s="1" customFormat="1" ht="15" customHeight="1">
      <c r="A5" s="128"/>
      <c r="B5" s="128"/>
      <c r="C5" s="85" t="s">
        <v>70</v>
      </c>
      <c r="D5" s="85" t="s">
        <v>71</v>
      </c>
      <c r="F5" s="7"/>
    </row>
    <row r="6" spans="1:6" s="1" customFormat="1" ht="15" customHeight="1">
      <c r="A6" s="127" t="s">
        <v>74</v>
      </c>
      <c r="B6" s="127"/>
      <c r="C6" s="95">
        <v>22.4</v>
      </c>
      <c r="D6" s="95">
        <v>22.3</v>
      </c>
      <c r="F6" s="7"/>
    </row>
    <row r="7" spans="1:6" s="1" customFormat="1" ht="15" customHeight="1">
      <c r="A7" s="30"/>
      <c r="F7" s="7"/>
    </row>
    <row r="8" spans="1:6" s="1" customFormat="1" ht="15" customHeight="1">
      <c r="A8" s="132" t="s">
        <v>67</v>
      </c>
      <c r="B8" s="133"/>
      <c r="C8" s="133"/>
      <c r="D8" s="133"/>
      <c r="E8" s="134"/>
      <c r="F8" s="32"/>
    </row>
    <row r="9" spans="1:7" s="1" customFormat="1" ht="30.2" customHeight="1">
      <c r="A9" s="131" t="s">
        <v>68</v>
      </c>
      <c r="B9" s="131"/>
      <c r="C9" s="131"/>
      <c r="D9" s="131"/>
      <c r="E9" s="97" t="s">
        <v>297</v>
      </c>
      <c r="F9" s="32"/>
      <c r="G9" s="32"/>
    </row>
    <row r="10" spans="1:11" s="1" customFormat="1" ht="90" customHeight="1">
      <c r="A10" s="131" t="s">
        <v>72</v>
      </c>
      <c r="B10" s="131"/>
      <c r="C10" s="131"/>
      <c r="D10" s="131"/>
      <c r="E10" s="135" t="s">
        <v>304</v>
      </c>
      <c r="F10" s="135"/>
      <c r="G10" s="135"/>
      <c r="H10" s="135"/>
      <c r="I10" s="135"/>
      <c r="J10" s="135"/>
      <c r="K10" s="135"/>
    </row>
    <row r="11" spans="1:6" s="1" customFormat="1" ht="15" customHeight="1">
      <c r="A11" s="31"/>
      <c r="B11" s="31"/>
      <c r="C11" s="31"/>
      <c r="D11" s="31"/>
      <c r="F11" s="7"/>
    </row>
    <row r="12" spans="1:6" s="1" customFormat="1" ht="45" customHeight="1">
      <c r="A12" s="127" t="s">
        <v>155</v>
      </c>
      <c r="B12" s="127"/>
      <c r="C12" s="25" t="s">
        <v>64</v>
      </c>
      <c r="D12" s="25" t="s">
        <v>69</v>
      </c>
      <c r="F12" s="7"/>
    </row>
    <row r="13" spans="1:6" s="1" customFormat="1" ht="15" customHeight="1">
      <c r="A13" s="128"/>
      <c r="B13" s="128"/>
      <c r="C13" s="96">
        <v>7431</v>
      </c>
      <c r="D13" s="96">
        <v>9164</v>
      </c>
      <c r="F13" s="7"/>
    </row>
    <row r="14" spans="1:6" s="1" customFormat="1" ht="15" customHeight="1">
      <c r="A14" s="31"/>
      <c r="B14" s="31"/>
      <c r="C14" s="31"/>
      <c r="D14" s="31"/>
      <c r="F14" s="7"/>
    </row>
    <row r="15" spans="1:11" ht="15">
      <c r="A15" s="6"/>
      <c r="B15" s="1"/>
      <c r="C15" s="1"/>
      <c r="D15" s="1"/>
      <c r="E15" s="1"/>
      <c r="F15" s="1"/>
      <c r="G15" s="1"/>
      <c r="H15" s="1"/>
      <c r="I15" s="1"/>
      <c r="J15" s="7"/>
      <c r="K15" s="1"/>
    </row>
    <row r="16" spans="1:11" ht="124.15" customHeight="1">
      <c r="A16" s="121"/>
      <c r="B16" s="123" t="s">
        <v>76</v>
      </c>
      <c r="C16" s="124"/>
      <c r="D16" s="123" t="s">
        <v>116</v>
      </c>
      <c r="E16" s="124"/>
      <c r="F16" s="123" t="s">
        <v>53</v>
      </c>
      <c r="G16" s="124"/>
      <c r="H16" s="123" t="s">
        <v>80</v>
      </c>
      <c r="I16" s="124"/>
      <c r="J16" s="42" t="s">
        <v>78</v>
      </c>
      <c r="K16" s="25" t="s">
        <v>61</v>
      </c>
    </row>
    <row r="17" spans="1:11" ht="15">
      <c r="A17" s="122"/>
      <c r="B17" s="18" t="s">
        <v>14</v>
      </c>
      <c r="C17" s="18" t="s">
        <v>15</v>
      </c>
      <c r="D17" s="18" t="s">
        <v>14</v>
      </c>
      <c r="E17" s="18" t="s">
        <v>15</v>
      </c>
      <c r="F17" s="18" t="s">
        <v>14</v>
      </c>
      <c r="G17" s="18" t="s">
        <v>15</v>
      </c>
      <c r="H17" s="18" t="s">
        <v>14</v>
      </c>
      <c r="I17" s="18" t="s">
        <v>15</v>
      </c>
      <c r="J17" s="19" t="s">
        <v>15</v>
      </c>
      <c r="K17" s="29" t="s">
        <v>15</v>
      </c>
    </row>
    <row r="18" spans="1:11" ht="30.2" customHeight="1">
      <c r="A18" s="16" t="s">
        <v>104</v>
      </c>
      <c r="B18" s="98">
        <v>667765</v>
      </c>
      <c r="C18" s="54">
        <f>(B18/(B$18+B$21))*100</f>
        <v>9.685444427538911</v>
      </c>
      <c r="D18" s="98">
        <v>2269</v>
      </c>
      <c r="E18" s="54">
        <f aca="true" t="shared" si="0" ref="E18:E23">(D18/(D$18+D$21))*100</f>
        <v>24.75993016150153</v>
      </c>
      <c r="F18" s="98">
        <v>1687</v>
      </c>
      <c r="G18" s="54">
        <f aca="true" t="shared" si="1" ref="G18:G23">(F18/(F$18+F$21))*100</f>
        <v>23.71380376721957</v>
      </c>
      <c r="H18" s="98">
        <f>D18-F18</f>
        <v>582</v>
      </c>
      <c r="I18" s="54">
        <f>(H18/(H$18+H$21))*100</f>
        <v>28.39024390243902</v>
      </c>
      <c r="J18" s="54">
        <f>H18*100/D18</f>
        <v>25.650066108417803</v>
      </c>
      <c r="K18" s="54">
        <v>28.5</v>
      </c>
    </row>
    <row r="19" spans="1:11" ht="30.2" customHeight="1">
      <c r="A19" s="21" t="s">
        <v>106</v>
      </c>
      <c r="B19" s="98">
        <v>331432</v>
      </c>
      <c r="C19" s="54">
        <f aca="true" t="shared" si="2" ref="C19:C23">(B19/(B$18+B$21))*100</f>
        <v>4.807179498039095</v>
      </c>
      <c r="D19" s="98">
        <v>1063</v>
      </c>
      <c r="E19" s="54">
        <f t="shared" si="0"/>
        <v>11.59973810563073</v>
      </c>
      <c r="F19" s="98">
        <v>782</v>
      </c>
      <c r="G19" s="54">
        <f t="shared" si="1"/>
        <v>10.992409333708181</v>
      </c>
      <c r="H19" s="98">
        <f aca="true" t="shared" si="3" ref="H19:H23">D19-F19</f>
        <v>281</v>
      </c>
      <c r="I19" s="54">
        <f aca="true" t="shared" si="4" ref="I19:I23">(H19/(H$18+H$21))*100</f>
        <v>13.707317073170733</v>
      </c>
      <c r="J19" s="54">
        <f aca="true" t="shared" si="5" ref="J19:J23">H19*100/D19</f>
        <v>26.434619002822203</v>
      </c>
      <c r="K19" s="54">
        <v>28.2</v>
      </c>
    </row>
    <row r="20" spans="1:11" ht="30.2" customHeight="1">
      <c r="A20" s="21" t="s">
        <v>107</v>
      </c>
      <c r="B20" s="98">
        <v>336333</v>
      </c>
      <c r="C20" s="54">
        <f t="shared" si="2"/>
        <v>4.8782649294998155</v>
      </c>
      <c r="D20" s="98">
        <v>1206</v>
      </c>
      <c r="E20" s="54">
        <f t="shared" si="0"/>
        <v>13.160192055870798</v>
      </c>
      <c r="F20" s="98">
        <v>905</v>
      </c>
      <c r="G20" s="54">
        <f t="shared" si="1"/>
        <v>12.721394433511385</v>
      </c>
      <c r="H20" s="98">
        <f t="shared" si="3"/>
        <v>301</v>
      </c>
      <c r="I20" s="54">
        <f t="shared" si="4"/>
        <v>14.682926829268292</v>
      </c>
      <c r="J20" s="54">
        <f t="shared" si="5"/>
        <v>24.958540630182423</v>
      </c>
      <c r="K20" s="54">
        <v>28.7</v>
      </c>
    </row>
    <row r="21" spans="1:11" ht="30.2" customHeight="1">
      <c r="A21" s="16" t="s">
        <v>101</v>
      </c>
      <c r="B21" s="98">
        <v>6226756</v>
      </c>
      <c r="C21" s="54">
        <f t="shared" si="2"/>
        <v>90.31455557246109</v>
      </c>
      <c r="D21" s="98">
        <v>6895</v>
      </c>
      <c r="E21" s="54">
        <f t="shared" si="0"/>
        <v>75.24006983849847</v>
      </c>
      <c r="F21" s="98">
        <v>5427</v>
      </c>
      <c r="G21" s="54">
        <f t="shared" si="1"/>
        <v>76.28619623278044</v>
      </c>
      <c r="H21" s="98">
        <f t="shared" si="3"/>
        <v>1468</v>
      </c>
      <c r="I21" s="54">
        <f t="shared" si="4"/>
        <v>71.60975609756098</v>
      </c>
      <c r="J21" s="54">
        <f t="shared" si="5"/>
        <v>21.290790427846265</v>
      </c>
      <c r="K21" s="54">
        <v>21.6</v>
      </c>
    </row>
    <row r="22" spans="1:11" ht="30.2" customHeight="1">
      <c r="A22" s="21" t="s">
        <v>102</v>
      </c>
      <c r="B22" s="98">
        <v>3158763</v>
      </c>
      <c r="C22" s="54">
        <f t="shared" si="2"/>
        <v>45.8155541189881</v>
      </c>
      <c r="D22" s="98">
        <v>3525</v>
      </c>
      <c r="E22" s="54">
        <f t="shared" si="0"/>
        <v>38.46573548668704</v>
      </c>
      <c r="F22" s="98">
        <v>2781</v>
      </c>
      <c r="G22" s="54">
        <f t="shared" si="1"/>
        <v>39.09193140286759</v>
      </c>
      <c r="H22" s="98">
        <f t="shared" si="3"/>
        <v>744</v>
      </c>
      <c r="I22" s="54">
        <f t="shared" si="4"/>
        <v>36.292682926829265</v>
      </c>
      <c r="J22" s="54">
        <f t="shared" si="5"/>
        <v>21.106382978723403</v>
      </c>
      <c r="K22" s="54">
        <v>21.1</v>
      </c>
    </row>
    <row r="23" spans="1:11" ht="30.2" customHeight="1">
      <c r="A23" s="21" t="s">
        <v>103</v>
      </c>
      <c r="B23" s="98">
        <v>3067993</v>
      </c>
      <c r="C23" s="54">
        <f t="shared" si="2"/>
        <v>44.49900145347298</v>
      </c>
      <c r="D23" s="98">
        <v>3370</v>
      </c>
      <c r="E23" s="54">
        <f t="shared" si="0"/>
        <v>36.77433435181144</v>
      </c>
      <c r="F23" s="98">
        <v>2646</v>
      </c>
      <c r="G23" s="54">
        <f t="shared" si="1"/>
        <v>37.194264829912846</v>
      </c>
      <c r="H23" s="98">
        <f t="shared" si="3"/>
        <v>724</v>
      </c>
      <c r="I23" s="54">
        <f t="shared" si="4"/>
        <v>35.3170731707317</v>
      </c>
      <c r="J23" s="54">
        <f t="shared" si="5"/>
        <v>21.483679525222552</v>
      </c>
      <c r="K23" s="54">
        <v>22.2</v>
      </c>
    </row>
    <row r="24" spans="1:11" ht="30.2" customHeight="1">
      <c r="A24" s="49"/>
      <c r="B24" s="100">
        <f>B18+B21</f>
        <v>6894521</v>
      </c>
      <c r="C24" s="101"/>
      <c r="D24" s="100">
        <f>D18+D21</f>
        <v>9164</v>
      </c>
      <c r="E24" s="101"/>
      <c r="F24" s="100">
        <f>F18+F21</f>
        <v>7114</v>
      </c>
      <c r="G24" s="100"/>
      <c r="H24" s="100">
        <f>H18+H21</f>
        <v>2050</v>
      </c>
      <c r="I24" s="102"/>
      <c r="J24" s="102"/>
      <c r="K24" s="103"/>
    </row>
    <row r="25" spans="1:11" ht="124.15" customHeight="1">
      <c r="A25" s="130"/>
      <c r="B25" s="129" t="s">
        <v>76</v>
      </c>
      <c r="C25" s="129"/>
      <c r="D25" s="129" t="s">
        <v>116</v>
      </c>
      <c r="E25" s="129"/>
      <c r="F25" s="129" t="s">
        <v>53</v>
      </c>
      <c r="G25" s="129"/>
      <c r="H25" s="129" t="s">
        <v>80</v>
      </c>
      <c r="I25" s="129"/>
      <c r="J25" s="42" t="s">
        <v>78</v>
      </c>
      <c r="K25" s="25" t="s">
        <v>61</v>
      </c>
    </row>
    <row r="26" spans="1:11" ht="15">
      <c r="A26" s="130"/>
      <c r="B26" s="18" t="s">
        <v>14</v>
      </c>
      <c r="C26" s="18" t="s">
        <v>15</v>
      </c>
      <c r="D26" s="18" t="s">
        <v>14</v>
      </c>
      <c r="E26" s="18" t="s">
        <v>15</v>
      </c>
      <c r="F26" s="18" t="s">
        <v>14</v>
      </c>
      <c r="G26" s="18" t="s">
        <v>15</v>
      </c>
      <c r="H26" s="18" t="s">
        <v>14</v>
      </c>
      <c r="I26" s="18" t="s">
        <v>15</v>
      </c>
      <c r="J26" s="19" t="s">
        <v>15</v>
      </c>
      <c r="K26" s="29" t="s">
        <v>15</v>
      </c>
    </row>
    <row r="27" spans="1:11" ht="30.2" customHeight="1">
      <c r="A27" s="21" t="s">
        <v>54</v>
      </c>
      <c r="B27" s="98">
        <v>1149371.110000001</v>
      </c>
      <c r="C27" s="55">
        <f aca="true" t="shared" si="6" ref="C27:E38">(B27/(B$18+B$21))*100</f>
        <v>16.670789892437792</v>
      </c>
      <c r="D27" s="98">
        <v>843</v>
      </c>
      <c r="E27" s="55">
        <f t="shared" si="6"/>
        <v>9.199039720646006</v>
      </c>
      <c r="F27" s="98">
        <v>661</v>
      </c>
      <c r="G27" s="55">
        <f aca="true" t="shared" si="7" ref="G27:G38">(F27/(F$18+F$21))*100</f>
        <v>9.291537812763565</v>
      </c>
      <c r="H27" s="98">
        <f>D27-F27</f>
        <v>182</v>
      </c>
      <c r="I27" s="55">
        <f aca="true" t="shared" si="8" ref="I27:I35">(H27/(H$18+H$21))*100</f>
        <v>8.878048780487804</v>
      </c>
      <c r="J27" s="55">
        <f aca="true" t="shared" si="9" ref="J27:J35">H27*100/D27</f>
        <v>21.58956109134045</v>
      </c>
      <c r="K27" s="55">
        <v>20.3</v>
      </c>
    </row>
    <row r="28" spans="1:11" ht="30.2" customHeight="1">
      <c r="A28" s="21" t="s">
        <v>55</v>
      </c>
      <c r="B28" s="98">
        <v>2988944.334000003</v>
      </c>
      <c r="C28" s="55">
        <f t="shared" si="6"/>
        <v>43.3524581910767</v>
      </c>
      <c r="D28" s="98">
        <v>3046</v>
      </c>
      <c r="E28" s="55">
        <f t="shared" si="6"/>
        <v>33.238760366652116</v>
      </c>
      <c r="F28" s="98">
        <v>2299</v>
      </c>
      <c r="G28" s="55">
        <f t="shared" si="7"/>
        <v>32.316558897947715</v>
      </c>
      <c r="H28" s="98">
        <f aca="true" t="shared" si="10" ref="H28:H35">D28-F28</f>
        <v>747</v>
      </c>
      <c r="I28" s="55">
        <f t="shared" si="8"/>
        <v>36.4390243902439</v>
      </c>
      <c r="J28" s="55">
        <f t="shared" si="9"/>
        <v>24.52396585686146</v>
      </c>
      <c r="K28" s="55">
        <v>24.1</v>
      </c>
    </row>
    <row r="29" spans="1:11" ht="30.2" customHeight="1">
      <c r="A29" s="21" t="s">
        <v>105</v>
      </c>
      <c r="B29" s="98">
        <v>2088440.762999994</v>
      </c>
      <c r="C29" s="55">
        <f t="shared" si="6"/>
        <v>30.291310491330638</v>
      </c>
      <c r="D29" s="98">
        <v>3006</v>
      </c>
      <c r="E29" s="55">
        <f t="shared" si="6"/>
        <v>32.80226975120035</v>
      </c>
      <c r="F29" s="98">
        <v>2467</v>
      </c>
      <c r="G29" s="55">
        <f t="shared" si="7"/>
        <v>34.67809952206916</v>
      </c>
      <c r="H29" s="98">
        <f t="shared" si="10"/>
        <v>539</v>
      </c>
      <c r="I29" s="55">
        <f t="shared" si="8"/>
        <v>26.29268292682927</v>
      </c>
      <c r="J29" s="55">
        <f t="shared" si="9"/>
        <v>17.93080505655356</v>
      </c>
      <c r="K29" s="55">
        <v>18.9</v>
      </c>
    </row>
    <row r="30" spans="1:11" ht="60" customHeight="1">
      <c r="A30" s="21" t="s">
        <v>108</v>
      </c>
      <c r="B30" s="98">
        <v>1422843.5715179718</v>
      </c>
      <c r="C30" s="54">
        <f t="shared" si="6"/>
        <v>20.637308545698417</v>
      </c>
      <c r="D30" s="98" t="s">
        <v>298</v>
      </c>
      <c r="E30" s="98" t="s">
        <v>298</v>
      </c>
      <c r="F30" s="98">
        <v>1558</v>
      </c>
      <c r="G30" s="54">
        <f t="shared" si="7"/>
        <v>21.900477930840594</v>
      </c>
      <c r="H30" s="98" t="s">
        <v>298</v>
      </c>
      <c r="I30" s="98" t="s">
        <v>298</v>
      </c>
      <c r="J30" s="98" t="s">
        <v>298</v>
      </c>
      <c r="K30" s="98" t="s">
        <v>298</v>
      </c>
    </row>
    <row r="31" spans="1:11" ht="60" customHeight="1">
      <c r="A31" s="21" t="s">
        <v>109</v>
      </c>
      <c r="B31" s="98">
        <v>3317053.470430498</v>
      </c>
      <c r="C31" s="54">
        <f t="shared" si="6"/>
        <v>48.11144197588923</v>
      </c>
      <c r="D31" s="98" t="s">
        <v>298</v>
      </c>
      <c r="E31" s="98" t="s">
        <v>298</v>
      </c>
      <c r="F31" s="98">
        <v>3647</v>
      </c>
      <c r="G31" s="54">
        <f t="shared" si="7"/>
        <v>51.26511104863649</v>
      </c>
      <c r="H31" s="98" t="s">
        <v>298</v>
      </c>
      <c r="I31" s="98" t="s">
        <v>298</v>
      </c>
      <c r="J31" s="98" t="s">
        <v>298</v>
      </c>
      <c r="K31" s="98" t="s">
        <v>298</v>
      </c>
    </row>
    <row r="32" spans="1:11" ht="60" customHeight="1">
      <c r="A32" s="21" t="s">
        <v>110</v>
      </c>
      <c r="B32" s="98">
        <v>2154623.3360170308</v>
      </c>
      <c r="C32" s="54">
        <f t="shared" si="6"/>
        <v>31.25124045625549</v>
      </c>
      <c r="D32" s="98" t="s">
        <v>298</v>
      </c>
      <c r="E32" s="98" t="s">
        <v>298</v>
      </c>
      <c r="F32" s="98">
        <v>1905</v>
      </c>
      <c r="G32" s="54">
        <f t="shared" si="7"/>
        <v>26.778183862805736</v>
      </c>
      <c r="H32" s="98" t="s">
        <v>298</v>
      </c>
      <c r="I32" s="98" t="s">
        <v>298</v>
      </c>
      <c r="J32" s="98" t="s">
        <v>298</v>
      </c>
      <c r="K32" s="98" t="s">
        <v>298</v>
      </c>
    </row>
    <row r="33" spans="1:11" ht="30.2" customHeight="1">
      <c r="A33" s="16" t="s">
        <v>111</v>
      </c>
      <c r="B33" s="98">
        <v>2762152.6803000136</v>
      </c>
      <c r="C33" s="55">
        <f t="shared" si="6"/>
        <v>40.06301061814177</v>
      </c>
      <c r="D33" s="98">
        <v>3388</v>
      </c>
      <c r="E33" s="55">
        <f t="shared" si="6"/>
        <v>36.97075512876473</v>
      </c>
      <c r="F33" s="98">
        <v>2455</v>
      </c>
      <c r="G33" s="55">
        <f t="shared" si="7"/>
        <v>34.50941804891763</v>
      </c>
      <c r="H33" s="98">
        <f t="shared" si="10"/>
        <v>933</v>
      </c>
      <c r="I33" s="55">
        <f t="shared" si="8"/>
        <v>45.51219512195122</v>
      </c>
      <c r="J33" s="55">
        <f t="shared" si="9"/>
        <v>27.5383707201889</v>
      </c>
      <c r="K33" s="55">
        <v>27.6</v>
      </c>
    </row>
    <row r="34" spans="1:11" ht="30.2" customHeight="1">
      <c r="A34" s="16" t="s">
        <v>112</v>
      </c>
      <c r="B34" s="98">
        <v>2168629.343499996</v>
      </c>
      <c r="C34" s="55">
        <f t="shared" si="6"/>
        <v>31.454387382386617</v>
      </c>
      <c r="D34" s="98">
        <v>2945</v>
      </c>
      <c r="E34" s="55">
        <f t="shared" si="6"/>
        <v>32.1366215626364</v>
      </c>
      <c r="F34" s="98">
        <v>2250</v>
      </c>
      <c r="G34" s="55">
        <f t="shared" si="7"/>
        <v>31.627776215912284</v>
      </c>
      <c r="H34" s="98">
        <f t="shared" si="10"/>
        <v>695</v>
      </c>
      <c r="I34" s="55">
        <f t="shared" si="8"/>
        <v>33.90243902439025</v>
      </c>
      <c r="J34" s="55">
        <f t="shared" si="9"/>
        <v>23.599320882852293</v>
      </c>
      <c r="K34" s="55">
        <v>23.4</v>
      </c>
    </row>
    <row r="35" spans="1:11" ht="30.2" customHeight="1">
      <c r="A35" s="16" t="s">
        <v>113</v>
      </c>
      <c r="B35" s="98">
        <v>1963738.351600021</v>
      </c>
      <c r="C35" s="55">
        <f t="shared" si="6"/>
        <v>28.482592940104478</v>
      </c>
      <c r="D35" s="98">
        <v>2831</v>
      </c>
      <c r="E35" s="55">
        <f t="shared" si="6"/>
        <v>30.892623308598864</v>
      </c>
      <c r="F35" s="98">
        <v>2409</v>
      </c>
      <c r="G35" s="55">
        <f t="shared" si="7"/>
        <v>33.862805735170085</v>
      </c>
      <c r="H35" s="98">
        <f t="shared" si="10"/>
        <v>422</v>
      </c>
      <c r="I35" s="55">
        <f t="shared" si="8"/>
        <v>20.585365853658537</v>
      </c>
      <c r="J35" s="55">
        <f t="shared" si="9"/>
        <v>14.906393500529848</v>
      </c>
      <c r="K35" s="55">
        <v>14.3</v>
      </c>
    </row>
    <row r="36" spans="1:11" ht="60" customHeight="1">
      <c r="A36" s="16" t="s">
        <v>114</v>
      </c>
      <c r="B36" s="98">
        <v>4115646.450455962</v>
      </c>
      <c r="C36" s="54">
        <f t="shared" si="6"/>
        <v>59.69445086113977</v>
      </c>
      <c r="D36" s="98" t="s">
        <v>298</v>
      </c>
      <c r="E36" s="98" t="s">
        <v>298</v>
      </c>
      <c r="F36" s="98">
        <v>3498</v>
      </c>
      <c r="G36" s="54">
        <f t="shared" si="7"/>
        <v>49.170649423671634</v>
      </c>
      <c r="H36" s="98" t="s">
        <v>298</v>
      </c>
      <c r="I36" s="98" t="s">
        <v>298</v>
      </c>
      <c r="J36" s="98" t="s">
        <v>298</v>
      </c>
      <c r="K36" s="98" t="s">
        <v>298</v>
      </c>
    </row>
    <row r="37" spans="1:11" ht="60" customHeight="1">
      <c r="A37" s="16" t="s">
        <v>115</v>
      </c>
      <c r="B37" s="98">
        <v>557691.2366678136</v>
      </c>
      <c r="C37" s="54">
        <f t="shared" si="6"/>
        <v>8.088904750131496</v>
      </c>
      <c r="D37" s="98" t="s">
        <v>298</v>
      </c>
      <c r="E37" s="98" t="s">
        <v>298</v>
      </c>
      <c r="F37" s="98">
        <v>746</v>
      </c>
      <c r="G37" s="54">
        <f t="shared" si="7"/>
        <v>10.486364914253585</v>
      </c>
      <c r="H37" s="98" t="s">
        <v>298</v>
      </c>
      <c r="I37" s="98" t="s">
        <v>298</v>
      </c>
      <c r="J37" s="98" t="s">
        <v>298</v>
      </c>
      <c r="K37" s="98" t="s">
        <v>298</v>
      </c>
    </row>
    <row r="38" spans="1:11" ht="60" customHeight="1">
      <c r="A38" s="16" t="s">
        <v>192</v>
      </c>
      <c r="B38" s="98">
        <v>2221182.6908417013</v>
      </c>
      <c r="C38" s="54">
        <f t="shared" si="6"/>
        <v>32.21663536657153</v>
      </c>
      <c r="D38" s="98" t="s">
        <v>298</v>
      </c>
      <c r="E38" s="98" t="s">
        <v>298</v>
      </c>
      <c r="F38" s="98">
        <v>2792</v>
      </c>
      <c r="G38" s="54">
        <f t="shared" si="7"/>
        <v>39.24655608658982</v>
      </c>
      <c r="H38" s="98" t="s">
        <v>298</v>
      </c>
      <c r="I38" s="98" t="s">
        <v>298</v>
      </c>
      <c r="J38" s="98" t="s">
        <v>298</v>
      </c>
      <c r="K38" s="98" t="s">
        <v>298</v>
      </c>
    </row>
    <row r="39" spans="1:11" ht="15">
      <c r="A39" s="1"/>
      <c r="B39" s="1"/>
      <c r="C39" s="1"/>
      <c r="D39" s="1"/>
      <c r="E39" s="1"/>
      <c r="F39" s="1"/>
      <c r="G39" s="1"/>
      <c r="H39" s="1"/>
      <c r="I39" s="1"/>
      <c r="J39" s="1"/>
      <c r="K39" s="1"/>
    </row>
    <row r="40" spans="1:11" s="1" customFormat="1" ht="45" customHeight="1">
      <c r="A40" s="21" t="s">
        <v>27</v>
      </c>
      <c r="B40" s="34" t="s">
        <v>64</v>
      </c>
      <c r="C40" s="25" t="s">
        <v>69</v>
      </c>
      <c r="D40" s="129" t="s">
        <v>21</v>
      </c>
      <c r="E40" s="129"/>
      <c r="F40" s="129"/>
      <c r="G40" s="129"/>
      <c r="H40" s="129"/>
      <c r="I40" s="129"/>
      <c r="J40" s="129"/>
      <c r="K40" s="129"/>
    </row>
    <row r="41" spans="1:11" s="1" customFormat="1" ht="45" customHeight="1">
      <c r="A41" s="22" t="s">
        <v>26</v>
      </c>
      <c r="B41" s="3"/>
      <c r="C41" s="99">
        <f>D13-F18-F21</f>
        <v>2050</v>
      </c>
      <c r="D41" s="125" t="s">
        <v>79</v>
      </c>
      <c r="E41" s="125"/>
      <c r="F41" s="125"/>
      <c r="G41" s="125"/>
      <c r="H41" s="125"/>
      <c r="I41" s="125"/>
      <c r="J41" s="125"/>
      <c r="K41" s="125"/>
    </row>
    <row r="42" spans="1:17" s="1" customFormat="1" ht="45" customHeight="1">
      <c r="A42" s="22" t="s">
        <v>22</v>
      </c>
      <c r="B42" s="3"/>
      <c r="C42" s="99">
        <v>1188</v>
      </c>
      <c r="D42" s="126" t="s">
        <v>56</v>
      </c>
      <c r="E42" s="126"/>
      <c r="F42" s="126"/>
      <c r="G42" s="126"/>
      <c r="H42" s="126"/>
      <c r="I42" s="126"/>
      <c r="J42" s="126"/>
      <c r="K42" s="126"/>
      <c r="N42"/>
      <c r="O42"/>
      <c r="P42"/>
      <c r="Q42"/>
    </row>
    <row r="43" spans="1:17" s="1" customFormat="1" ht="45" customHeight="1">
      <c r="A43" s="22" t="s">
        <v>23</v>
      </c>
      <c r="B43" s="3"/>
      <c r="C43" s="99">
        <v>862</v>
      </c>
      <c r="D43" s="120" t="s">
        <v>65</v>
      </c>
      <c r="E43" s="120"/>
      <c r="F43" s="120"/>
      <c r="G43" s="120"/>
      <c r="H43" s="120"/>
      <c r="I43" s="120"/>
      <c r="J43" s="120"/>
      <c r="K43" s="120"/>
      <c r="N43"/>
      <c r="O43"/>
      <c r="P43"/>
      <c r="Q43"/>
    </row>
    <row r="44" spans="1:17" s="1" customFormat="1" ht="45" customHeight="1">
      <c r="A44" s="22" t="s">
        <v>24</v>
      </c>
      <c r="B44" s="3"/>
      <c r="C44" s="99"/>
      <c r="D44" s="120" t="s">
        <v>66</v>
      </c>
      <c r="E44" s="120"/>
      <c r="F44" s="120"/>
      <c r="G44" s="120"/>
      <c r="H44" s="120"/>
      <c r="I44" s="120"/>
      <c r="J44" s="120"/>
      <c r="K44" s="120"/>
      <c r="N44"/>
      <c r="O44"/>
      <c r="P44"/>
      <c r="Q44"/>
    </row>
    <row r="45" spans="1:17" s="1" customFormat="1" ht="45" customHeight="1">
      <c r="A45" s="22" t="s">
        <v>28</v>
      </c>
      <c r="B45" s="3"/>
      <c r="C45" s="99"/>
      <c r="D45" s="120" t="s">
        <v>73</v>
      </c>
      <c r="E45" s="120"/>
      <c r="F45" s="120"/>
      <c r="G45" s="120"/>
      <c r="H45" s="120"/>
      <c r="I45" s="120"/>
      <c r="J45" s="120"/>
      <c r="K45" s="120"/>
      <c r="N45"/>
      <c r="O45"/>
      <c r="P45"/>
      <c r="Q45"/>
    </row>
    <row r="46" spans="1:17" s="1" customFormat="1" ht="45" customHeight="1">
      <c r="A46" s="22" t="s">
        <v>25</v>
      </c>
      <c r="B46" s="3"/>
      <c r="C46" s="99"/>
      <c r="D46" s="120" t="s">
        <v>29</v>
      </c>
      <c r="E46" s="120"/>
      <c r="F46" s="120"/>
      <c r="G46" s="120"/>
      <c r="H46" s="120"/>
      <c r="I46" s="120"/>
      <c r="J46" s="120"/>
      <c r="K46" s="120"/>
      <c r="N46"/>
      <c r="O46"/>
      <c r="P46"/>
      <c r="Q46"/>
    </row>
  </sheetData>
  <mergeCells count="25">
    <mergeCell ref="A6:B6"/>
    <mergeCell ref="A5:B5"/>
    <mergeCell ref="A12:B12"/>
    <mergeCell ref="A13:B13"/>
    <mergeCell ref="D40:K40"/>
    <mergeCell ref="A25:A26"/>
    <mergeCell ref="B25:C25"/>
    <mergeCell ref="D25:E25"/>
    <mergeCell ref="F25:G25"/>
    <mergeCell ref="H25:I25"/>
    <mergeCell ref="A9:D9"/>
    <mergeCell ref="A10:D10"/>
    <mergeCell ref="A8:E8"/>
    <mergeCell ref="E10:K10"/>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9 C36:C38 G19:G23 G37:G38 C18 E18 C22 C21 E21 C20 E20 E19 C23 E23 E22 G18 I18 I19:I23 C27:C29 E27:E29 G27 I27 G28:G29 I28:I29 C30:C32 C33:C35 E33:E35 G30:G31 G32:G36 I33:I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24" t="s">
        <v>31</v>
      </c>
    </row>
    <row r="3" ht="15" customHeight="1">
      <c r="A3" s="24" t="s">
        <v>129</v>
      </c>
    </row>
    <row r="5" spans="1:2" ht="45" customHeight="1">
      <c r="A5" s="136" t="s">
        <v>128</v>
      </c>
      <c r="B5" s="137"/>
    </row>
    <row r="6" spans="1:2" ht="30.2" customHeight="1">
      <c r="A6" s="23" t="s">
        <v>44</v>
      </c>
      <c r="B6" s="23" t="s">
        <v>16</v>
      </c>
    </row>
    <row r="7" spans="1:2" ht="15" customHeight="1">
      <c r="A7" s="104" t="s">
        <v>258</v>
      </c>
      <c r="B7" s="105">
        <v>12.222222222</v>
      </c>
    </row>
    <row r="8" spans="1:2" ht="15" customHeight="1">
      <c r="A8" s="104" t="s">
        <v>259</v>
      </c>
      <c r="B8" s="105">
        <v>11.111111111</v>
      </c>
    </row>
    <row r="9" spans="1:2" ht="15" customHeight="1">
      <c r="A9" s="104" t="s">
        <v>260</v>
      </c>
      <c r="B9" s="105">
        <v>13.333333333</v>
      </c>
    </row>
    <row r="10" spans="1:2" ht="15" customHeight="1">
      <c r="A10" s="104" t="s">
        <v>261</v>
      </c>
      <c r="B10" s="105">
        <v>19.565217391</v>
      </c>
    </row>
    <row r="11" spans="1:2" ht="15" customHeight="1">
      <c r="A11" s="104" t="s">
        <v>262</v>
      </c>
      <c r="B11" s="105">
        <v>19.565217391</v>
      </c>
    </row>
    <row r="12" spans="1:2" ht="15" customHeight="1">
      <c r="A12" s="104" t="s">
        <v>263</v>
      </c>
      <c r="B12" s="105">
        <v>10.869565217</v>
      </c>
    </row>
    <row r="13" spans="1:2" ht="15" customHeight="1">
      <c r="A13" s="104" t="s">
        <v>264</v>
      </c>
      <c r="B13" s="105">
        <v>17.391304348</v>
      </c>
    </row>
    <row r="14" spans="1:2" ht="15" customHeight="1">
      <c r="A14" s="104" t="s">
        <v>265</v>
      </c>
      <c r="B14" s="105">
        <v>21.739130435</v>
      </c>
    </row>
    <row r="15" spans="1:2" ht="15" customHeight="1">
      <c r="A15" s="104" t="s">
        <v>266</v>
      </c>
      <c r="B15" s="105">
        <v>15</v>
      </c>
    </row>
    <row r="16" spans="1:2" ht="15" customHeight="1">
      <c r="A16" s="104" t="s">
        <v>267</v>
      </c>
      <c r="B16" s="105">
        <v>15</v>
      </c>
    </row>
    <row r="17" spans="1:2" ht="15" customHeight="1">
      <c r="A17" s="104" t="s">
        <v>268</v>
      </c>
      <c r="B17" s="105">
        <v>10</v>
      </c>
    </row>
    <row r="18" spans="1:2" ht="15" customHeight="1">
      <c r="A18" s="104" t="s">
        <v>269</v>
      </c>
      <c r="B18" s="105">
        <v>10</v>
      </c>
    </row>
    <row r="19" spans="1:2" ht="15" customHeight="1">
      <c r="A19" s="104" t="s">
        <v>270</v>
      </c>
      <c r="B19" s="105">
        <v>15</v>
      </c>
    </row>
    <row r="20" spans="1:2" ht="15" customHeight="1">
      <c r="A20" s="104" t="s">
        <v>271</v>
      </c>
      <c r="B20" s="105">
        <v>29.449152542</v>
      </c>
    </row>
    <row r="21" spans="1:2" ht="15" customHeight="1">
      <c r="A21" s="104" t="s">
        <v>272</v>
      </c>
      <c r="B21" s="105">
        <v>13.08411215</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1" t="s">
        <v>132</v>
      </c>
      <c r="B1" s="72"/>
      <c r="C1" s="72"/>
    </row>
    <row r="2" spans="1:3" ht="15" customHeight="1">
      <c r="A2" s="71"/>
      <c r="B2" s="72"/>
      <c r="C2" s="72"/>
    </row>
    <row r="3" spans="1:3" ht="15" customHeight="1">
      <c r="A3" s="73"/>
      <c r="B3" s="73" t="s">
        <v>0</v>
      </c>
      <c r="C3" s="73" t="s">
        <v>1</v>
      </c>
    </row>
    <row r="4" spans="1:3" ht="15" customHeight="1">
      <c r="A4" s="73" t="s">
        <v>2</v>
      </c>
      <c r="B4" s="110" t="s">
        <v>308</v>
      </c>
      <c r="C4" s="110" t="s">
        <v>306</v>
      </c>
    </row>
    <row r="5" spans="1:3" ht="15" customHeight="1">
      <c r="A5" s="73" t="s">
        <v>3</v>
      </c>
      <c r="B5" s="110" t="s">
        <v>327</v>
      </c>
      <c r="C5" s="110" t="s">
        <v>328</v>
      </c>
    </row>
    <row r="6" spans="1:3" ht="15" customHeight="1">
      <c r="A6" s="73" t="s">
        <v>4</v>
      </c>
      <c r="B6" s="110" t="s">
        <v>305</v>
      </c>
      <c r="C6" s="110" t="s">
        <v>307</v>
      </c>
    </row>
    <row r="7" spans="1:3" ht="15" customHeight="1">
      <c r="A7" s="73" t="s">
        <v>5</v>
      </c>
      <c r="B7" s="110" t="s">
        <v>309</v>
      </c>
      <c r="C7" s="110" t="s">
        <v>309</v>
      </c>
    </row>
    <row r="8" spans="1:3" ht="15" customHeight="1">
      <c r="A8" s="73" t="s">
        <v>6</v>
      </c>
      <c r="B8" s="110" t="s">
        <v>305</v>
      </c>
      <c r="C8" s="110" t="s">
        <v>310</v>
      </c>
    </row>
    <row r="9" spans="1:3" ht="15" customHeight="1">
      <c r="A9" s="73" t="s">
        <v>7</v>
      </c>
      <c r="B9" s="110">
        <v>45187</v>
      </c>
      <c r="C9" s="110">
        <v>45187</v>
      </c>
    </row>
    <row r="10" spans="1:3" ht="15" customHeight="1">
      <c r="A10" s="72"/>
      <c r="B10" s="72"/>
      <c r="C10" s="72"/>
    </row>
    <row r="11" spans="1:3" ht="30.2" customHeight="1">
      <c r="A11" s="138" t="s">
        <v>8</v>
      </c>
      <c r="B11" s="138"/>
      <c r="C11" s="138"/>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3576-2D28-4441-9D78-D085D6528D7D}">
  <dimension ref="A1:A23"/>
  <sheetViews>
    <sheetView workbookViewId="0" topLeftCell="A1">
      <selection activeCell="B1" sqref="B1"/>
    </sheetView>
  </sheetViews>
  <sheetFormatPr defaultColWidth="8.8515625" defaultRowHeight="15" customHeight="1"/>
  <cols>
    <col min="1" max="1" width="90.28125" style="17" customWidth="1"/>
    <col min="2" max="2" width="25.7109375" style="17" customWidth="1"/>
    <col min="3" max="16384" width="8.8515625" style="17" customWidth="1"/>
  </cols>
  <sheetData>
    <row r="1" ht="15" customHeight="1">
      <c r="A1" s="13" t="s">
        <v>133</v>
      </c>
    </row>
    <row r="2" ht="15" customHeight="1">
      <c r="A2" s="17" t="s">
        <v>20</v>
      </c>
    </row>
    <row r="4" ht="45" customHeight="1">
      <c r="A4" s="21" t="s">
        <v>136</v>
      </c>
    </row>
    <row r="5" ht="15" customHeight="1">
      <c r="A5" s="3" t="s">
        <v>320</v>
      </c>
    </row>
    <row r="6" ht="15" customHeight="1">
      <c r="A6" s="3"/>
    </row>
    <row r="7" ht="15" customHeight="1">
      <c r="A7" s="3"/>
    </row>
    <row r="8" ht="15" customHeight="1">
      <c r="A8" s="1"/>
    </row>
    <row r="9" ht="60" customHeight="1">
      <c r="A9" s="21" t="s">
        <v>134</v>
      </c>
    </row>
    <row r="10" ht="15" customHeight="1">
      <c r="A10" s="3" t="s">
        <v>322</v>
      </c>
    </row>
    <row r="11" ht="15" customHeight="1">
      <c r="A11" s="3"/>
    </row>
    <row r="12" ht="15" customHeight="1">
      <c r="A12" s="3"/>
    </row>
    <row r="13" ht="15" customHeight="1">
      <c r="A13" s="1"/>
    </row>
    <row r="14" ht="30.2" customHeight="1">
      <c r="A14" s="20" t="s">
        <v>135</v>
      </c>
    </row>
    <row r="15" s="43" customFormat="1" ht="62.45" customHeight="1">
      <c r="A15" s="84" t="s">
        <v>303</v>
      </c>
    </row>
    <row r="16" s="43" customFormat="1" ht="57.2" customHeight="1">
      <c r="A16" s="84" t="s">
        <v>311</v>
      </c>
    </row>
    <row r="17" s="43" customFormat="1" ht="40.7" customHeight="1">
      <c r="A17" s="3" t="s">
        <v>312</v>
      </c>
    </row>
    <row r="18" s="43" customFormat="1" ht="41.25" customHeight="1">
      <c r="A18" s="84" t="s">
        <v>321</v>
      </c>
    </row>
    <row r="19" s="43" customFormat="1" ht="44.45" customHeight="1">
      <c r="A19" s="84" t="s">
        <v>313</v>
      </c>
    </row>
    <row r="20" s="43" customFormat="1" ht="33" customHeight="1">
      <c r="A20" s="84" t="s">
        <v>314</v>
      </c>
    </row>
    <row r="21" s="43" customFormat="1" ht="120" customHeight="1">
      <c r="A21" s="84" t="s">
        <v>315</v>
      </c>
    </row>
    <row r="22" s="43" customFormat="1" ht="60" customHeight="1">
      <c r="A22" s="84" t="s">
        <v>316</v>
      </c>
    </row>
    <row r="23" s="43" customFormat="1" ht="33" customHeight="1">
      <c r="A23" s="84" t="s">
        <v>317</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50" customWidth="1"/>
    <col min="7" max="16384" width="8.8515625" style="1" customWidth="1"/>
  </cols>
  <sheetData>
    <row r="1" ht="15">
      <c r="A1" s="6" t="s">
        <v>137</v>
      </c>
    </row>
    <row r="2" spans="1:5" ht="30.2" customHeight="1">
      <c r="A2" s="139" t="s">
        <v>162</v>
      </c>
      <c r="B2" s="139"/>
      <c r="C2" s="139"/>
      <c r="D2" s="139"/>
      <c r="E2" s="139"/>
    </row>
    <row r="4" spans="1:6" s="6" customFormat="1" ht="30.2" customHeight="1">
      <c r="A4" s="2" t="s">
        <v>60</v>
      </c>
      <c r="B4" s="33" t="s">
        <v>37</v>
      </c>
      <c r="C4" s="33" t="s">
        <v>38</v>
      </c>
      <c r="D4" s="33" t="s">
        <v>39</v>
      </c>
      <c r="E4" s="33" t="s">
        <v>140</v>
      </c>
      <c r="F4" s="33" t="s">
        <v>169</v>
      </c>
    </row>
    <row r="5" spans="1:17" s="6" customFormat="1" ht="30.2" customHeight="1">
      <c r="A5" s="41" t="s">
        <v>189</v>
      </c>
      <c r="B5" s="107">
        <v>2.3</v>
      </c>
      <c r="C5" s="107">
        <v>2.6</v>
      </c>
      <c r="D5" s="107">
        <v>3.7</v>
      </c>
      <c r="E5" s="107">
        <v>2.7476002411</v>
      </c>
      <c r="F5" s="51" t="s">
        <v>170</v>
      </c>
      <c r="N5" s="106"/>
      <c r="O5" s="106"/>
      <c r="P5" s="106"/>
      <c r="Q5" s="106"/>
    </row>
    <row r="6" spans="1:17" s="6" customFormat="1" ht="30.2" customHeight="1">
      <c r="A6" s="41" t="s">
        <v>42</v>
      </c>
      <c r="B6" s="107">
        <v>2.3</v>
      </c>
      <c r="C6" s="107">
        <v>2.6</v>
      </c>
      <c r="D6" s="107">
        <v>4.3</v>
      </c>
      <c r="E6" s="107">
        <v>2.8724815812</v>
      </c>
      <c r="F6" s="51" t="s">
        <v>170</v>
      </c>
      <c r="N6" s="106"/>
      <c r="O6" s="106"/>
      <c r="P6" s="106"/>
      <c r="Q6" s="106"/>
    </row>
    <row r="7" spans="1:17" s="6" customFormat="1" ht="30.2" customHeight="1">
      <c r="A7" s="41" t="s">
        <v>43</v>
      </c>
      <c r="B7" s="107">
        <v>2.3</v>
      </c>
      <c r="C7" s="107">
        <v>2.7</v>
      </c>
      <c r="D7" s="107">
        <v>3.1</v>
      </c>
      <c r="E7" s="107">
        <v>2.620887777</v>
      </c>
      <c r="F7" s="51" t="s">
        <v>170</v>
      </c>
      <c r="N7" s="106"/>
      <c r="O7" s="106"/>
      <c r="P7" s="106"/>
      <c r="Q7" s="106"/>
    </row>
    <row r="8" spans="1:17" ht="30.2" customHeight="1">
      <c r="A8" s="41" t="s">
        <v>190</v>
      </c>
      <c r="B8" s="107">
        <v>12.7</v>
      </c>
      <c r="C8" s="107">
        <v>9.6</v>
      </c>
      <c r="D8" s="107">
        <v>14</v>
      </c>
      <c r="E8" s="107">
        <v>14.674118055</v>
      </c>
      <c r="F8" s="51" t="s">
        <v>170</v>
      </c>
      <c r="H8" s="6"/>
      <c r="I8" s="6"/>
      <c r="J8" s="6"/>
      <c r="K8" s="6"/>
      <c r="L8" s="6"/>
      <c r="N8" s="106"/>
      <c r="O8" s="106"/>
      <c r="P8" s="106"/>
      <c r="Q8" s="106"/>
    </row>
    <row r="9" spans="1:17" ht="30.2" customHeight="1">
      <c r="A9" s="41" t="s">
        <v>40</v>
      </c>
      <c r="B9" s="107">
        <v>12.8</v>
      </c>
      <c r="C9" s="107">
        <v>11.2</v>
      </c>
      <c r="D9" s="107">
        <v>14.7</v>
      </c>
      <c r="E9" s="107">
        <v>15.660438033</v>
      </c>
      <c r="F9" s="51" t="s">
        <v>170</v>
      </c>
      <c r="H9" s="6"/>
      <c r="I9" s="6"/>
      <c r="J9" s="6"/>
      <c r="K9" s="6"/>
      <c r="L9" s="6"/>
      <c r="N9" s="106"/>
      <c r="O9" s="106"/>
      <c r="P9" s="106"/>
      <c r="Q9" s="106"/>
    </row>
    <row r="10" spans="1:17" ht="30.2" customHeight="1">
      <c r="A10" s="41" t="s">
        <v>41</v>
      </c>
      <c r="B10" s="107">
        <v>12.6</v>
      </c>
      <c r="C10" s="107">
        <v>8</v>
      </c>
      <c r="D10" s="107">
        <v>13.3</v>
      </c>
      <c r="E10" s="107">
        <v>13.673335754</v>
      </c>
      <c r="F10" s="51" t="s">
        <v>170</v>
      </c>
      <c r="H10" s="6"/>
      <c r="I10" s="6"/>
      <c r="J10" s="6"/>
      <c r="K10" s="6"/>
      <c r="L10" s="6"/>
      <c r="N10" s="106"/>
      <c r="O10" s="106"/>
      <c r="P10" s="106"/>
      <c r="Q10" s="106"/>
    </row>
    <row r="11" spans="1:17" ht="30.2" customHeight="1">
      <c r="A11" s="41" t="s">
        <v>138</v>
      </c>
      <c r="B11" s="107">
        <v>81.9</v>
      </c>
      <c r="C11" s="107">
        <v>71.2</v>
      </c>
      <c r="D11" s="107">
        <v>81.5</v>
      </c>
      <c r="E11" s="107">
        <v>84.836768092</v>
      </c>
      <c r="F11" s="51" t="s">
        <v>171</v>
      </c>
      <c r="H11" s="6"/>
      <c r="I11" s="6"/>
      <c r="J11" s="6"/>
      <c r="K11" s="6"/>
      <c r="L11" s="6"/>
      <c r="N11" s="106"/>
      <c r="O11" s="106"/>
      <c r="P11" s="106"/>
      <c r="Q11" s="106"/>
    </row>
    <row r="12" spans="1:17" ht="30.2" customHeight="1">
      <c r="A12" s="41" t="s">
        <v>139</v>
      </c>
      <c r="B12" s="107">
        <v>20.7</v>
      </c>
      <c r="C12" s="108" t="s">
        <v>323</v>
      </c>
      <c r="D12" s="107">
        <v>47.2</v>
      </c>
      <c r="E12" s="107">
        <v>27.714597758</v>
      </c>
      <c r="F12" s="51" t="s">
        <v>172</v>
      </c>
      <c r="H12" s="6"/>
      <c r="I12" s="6"/>
      <c r="J12" s="6"/>
      <c r="K12" s="6"/>
      <c r="L12" s="6"/>
      <c r="N12" s="106"/>
      <c r="O12" s="106"/>
      <c r="P12" s="106"/>
      <c r="Q12" s="106"/>
    </row>
    <row r="13" spans="8:12" ht="15">
      <c r="H13" s="6"/>
      <c r="I13" s="6"/>
      <c r="J13" s="6"/>
      <c r="K13" s="6"/>
      <c r="L13" s="6"/>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1"/>
  <sheetViews>
    <sheetView workbookViewId="0" topLeftCell="A1">
      <selection activeCell="F1" sqref="F1"/>
    </sheetView>
  </sheetViews>
  <sheetFormatPr defaultColWidth="10.421875" defaultRowHeight="15"/>
  <cols>
    <col min="1" max="1" width="16.7109375" style="1" customWidth="1"/>
    <col min="2" max="2" width="35.4218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spans="1:16" ht="15">
      <c r="A1" s="6" t="s">
        <v>141</v>
      </c>
      <c r="P1" s="82"/>
    </row>
    <row r="2" ht="15">
      <c r="P2" s="82"/>
    </row>
    <row r="3" spans="1:16" ht="15">
      <c r="A3" s="1" t="s">
        <v>149</v>
      </c>
      <c r="P3" s="82"/>
    </row>
    <row r="4" ht="15">
      <c r="P4" s="82"/>
    </row>
    <row r="5" spans="1:16" ht="15">
      <c r="A5" s="12" t="s">
        <v>150</v>
      </c>
      <c r="B5" s="12"/>
      <c r="C5" s="12"/>
      <c r="D5" s="12"/>
      <c r="E5" s="12"/>
      <c r="F5" s="12"/>
      <c r="P5" s="82"/>
    </row>
    <row r="6" spans="1:16" ht="15">
      <c r="A6" s="2"/>
      <c r="B6" s="2"/>
      <c r="C6" s="2" t="s">
        <v>46</v>
      </c>
      <c r="D6" s="2" t="s">
        <v>47</v>
      </c>
      <c r="E6" s="2" t="s">
        <v>48</v>
      </c>
      <c r="F6" s="2" t="s">
        <v>52</v>
      </c>
      <c r="P6" s="82"/>
    </row>
    <row r="7" spans="1:16" ht="15" customHeight="1">
      <c r="A7" s="140" t="s">
        <v>140</v>
      </c>
      <c r="B7" s="2" t="s">
        <v>142</v>
      </c>
      <c r="C7" s="55">
        <v>31.043859</v>
      </c>
      <c r="D7" s="55">
        <v>545.492411</v>
      </c>
      <c r="E7" s="55">
        <v>90.008836</v>
      </c>
      <c r="F7" s="55">
        <v>667.764213</v>
      </c>
      <c r="I7" s="7"/>
      <c r="J7" s="7"/>
      <c r="K7" s="7"/>
      <c r="P7" s="82"/>
    </row>
    <row r="8" spans="1:16" ht="15">
      <c r="A8" s="140"/>
      <c r="B8" s="2" t="s">
        <v>143</v>
      </c>
      <c r="C8" s="55">
        <v>13.408387</v>
      </c>
      <c r="D8" s="55">
        <v>268.855065</v>
      </c>
      <c r="E8" s="55">
        <v>49.16806</v>
      </c>
      <c r="F8" s="55">
        <v>331.431512</v>
      </c>
      <c r="I8" s="7"/>
      <c r="J8" s="7"/>
      <c r="K8" s="7"/>
      <c r="P8" s="82"/>
    </row>
    <row r="9" spans="1:12" ht="15">
      <c r="A9" s="140"/>
      <c r="B9" s="2" t="s">
        <v>144</v>
      </c>
      <c r="C9" s="55">
        <v>17.635472</v>
      </c>
      <c r="D9" s="55">
        <v>276.637346</v>
      </c>
      <c r="E9" s="55">
        <v>40.840776</v>
      </c>
      <c r="F9" s="55">
        <v>336.332701</v>
      </c>
      <c r="L9" s="82"/>
    </row>
    <row r="10" spans="1:12" ht="15">
      <c r="A10" s="140"/>
      <c r="B10" s="2" t="s">
        <v>145</v>
      </c>
      <c r="C10" s="55">
        <v>1347.343055</v>
      </c>
      <c r="D10" s="55">
        <v>2643.076047</v>
      </c>
      <c r="E10" s="55">
        <v>2233.157048</v>
      </c>
      <c r="F10" s="55">
        <v>6226.756207</v>
      </c>
      <c r="L10" s="82"/>
    </row>
    <row r="11" spans="1:12" ht="15">
      <c r="A11" s="140"/>
      <c r="B11" s="2" t="s">
        <v>146</v>
      </c>
      <c r="C11" s="55">
        <v>674.551708</v>
      </c>
      <c r="D11" s="55">
        <v>1297.938228</v>
      </c>
      <c r="E11" s="55">
        <v>1184.816265</v>
      </c>
      <c r="F11" s="55">
        <v>3158.762957</v>
      </c>
      <c r="L11" s="82"/>
    </row>
    <row r="12" spans="1:12" ht="15">
      <c r="A12" s="140"/>
      <c r="B12" s="2" t="s">
        <v>147</v>
      </c>
      <c r="C12" s="55">
        <v>672.791347</v>
      </c>
      <c r="D12" s="55">
        <v>1345.137819</v>
      </c>
      <c r="E12" s="55">
        <v>1048.340783</v>
      </c>
      <c r="F12" s="55">
        <v>3067.99325</v>
      </c>
      <c r="L12" s="82"/>
    </row>
    <row r="13" spans="1:12" ht="15">
      <c r="A13" s="140"/>
      <c r="B13" s="2" t="s">
        <v>49</v>
      </c>
      <c r="C13" s="55">
        <v>64.445712</v>
      </c>
      <c r="D13" s="55">
        <v>527.338563</v>
      </c>
      <c r="E13" s="55">
        <v>556.130079</v>
      </c>
      <c r="F13" s="55">
        <v>1149.37111</v>
      </c>
      <c r="L13" s="82"/>
    </row>
    <row r="14" spans="1:12" ht="15">
      <c r="A14" s="140"/>
      <c r="B14" s="2" t="s">
        <v>50</v>
      </c>
      <c r="C14" s="55">
        <v>496.716785</v>
      </c>
      <c r="D14" s="55">
        <v>1387.545441</v>
      </c>
      <c r="E14" s="55">
        <v>1102.958807</v>
      </c>
      <c r="F14" s="55">
        <v>2988.944334</v>
      </c>
      <c r="L14" s="82"/>
    </row>
    <row r="15" spans="1:12" ht="15">
      <c r="A15" s="140"/>
      <c r="B15" s="2" t="s">
        <v>148</v>
      </c>
      <c r="C15" s="55">
        <v>786.180558</v>
      </c>
      <c r="D15" s="55">
        <v>728.192043</v>
      </c>
      <c r="E15" s="55">
        <v>574.068162</v>
      </c>
      <c r="F15" s="55">
        <v>2088.440763</v>
      </c>
      <c r="L15" s="82"/>
    </row>
    <row r="16" ht="15">
      <c r="P16" s="82"/>
    </row>
    <row r="18" spans="1:13" ht="15">
      <c r="A18" s="12" t="s">
        <v>45</v>
      </c>
      <c r="B18" s="12"/>
      <c r="C18" s="12"/>
      <c r="D18" s="12"/>
      <c r="E18" s="12"/>
      <c r="F18" s="12"/>
      <c r="H18" s="12" t="s">
        <v>45</v>
      </c>
      <c r="I18" s="12"/>
      <c r="J18" s="12"/>
      <c r="K18" s="12"/>
      <c r="L18" s="12"/>
      <c r="M18" s="12"/>
    </row>
    <row r="19" spans="1:13" ht="15">
      <c r="A19" s="46" t="s">
        <v>153</v>
      </c>
      <c r="B19" s="48" t="s">
        <v>299</v>
      </c>
      <c r="C19" s="48"/>
      <c r="D19" s="48"/>
      <c r="E19" s="48"/>
      <c r="F19" s="47"/>
      <c r="H19" s="46" t="s">
        <v>154</v>
      </c>
      <c r="I19" s="48"/>
      <c r="J19" s="48"/>
      <c r="K19" s="48"/>
      <c r="L19" s="48"/>
      <c r="M19" s="47"/>
    </row>
    <row r="20" spans="1:13" ht="15">
      <c r="A20" s="2"/>
      <c r="B20" s="2"/>
      <c r="C20" s="2" t="s">
        <v>46</v>
      </c>
      <c r="D20" s="2" t="s">
        <v>47</v>
      </c>
      <c r="E20" s="2" t="s">
        <v>48</v>
      </c>
      <c r="F20" s="2" t="s">
        <v>52</v>
      </c>
      <c r="H20" s="2"/>
      <c r="I20" s="2"/>
      <c r="J20" s="2" t="s">
        <v>46</v>
      </c>
      <c r="K20" s="2" t="s">
        <v>47</v>
      </c>
      <c r="L20" s="2" t="s">
        <v>48</v>
      </c>
      <c r="M20" s="2" t="s">
        <v>52</v>
      </c>
    </row>
    <row r="21" spans="1:13" ht="15">
      <c r="A21" s="140" t="s">
        <v>51</v>
      </c>
      <c r="B21" s="2" t="s">
        <v>142</v>
      </c>
      <c r="C21" s="55">
        <v>58.532087129341676</v>
      </c>
      <c r="D21" s="55">
        <v>550.525764652253</v>
      </c>
      <c r="E21" s="55">
        <v>58.70637048992986</v>
      </c>
      <c r="F21" s="55">
        <v>667.7642222715269</v>
      </c>
      <c r="H21" s="140" t="s">
        <v>51</v>
      </c>
      <c r="I21" s="2" t="s">
        <v>142</v>
      </c>
      <c r="J21" s="55">
        <v>63.511</v>
      </c>
      <c r="K21" s="55">
        <v>535.695</v>
      </c>
      <c r="L21" s="55">
        <v>62.188</v>
      </c>
      <c r="M21" s="55">
        <v>661.394</v>
      </c>
    </row>
    <row r="22" spans="1:13" ht="15">
      <c r="A22" s="140"/>
      <c r="B22" s="2" t="s">
        <v>143</v>
      </c>
      <c r="C22" s="55">
        <v>29.74459641612276</v>
      </c>
      <c r="D22" s="55">
        <v>264.4632891526128</v>
      </c>
      <c r="E22" s="55">
        <v>37.223646352666414</v>
      </c>
      <c r="F22" s="55">
        <v>331.4315319214023</v>
      </c>
      <c r="H22" s="140"/>
      <c r="I22" s="2" t="s">
        <v>143</v>
      </c>
      <c r="J22" s="55">
        <v>32.354</v>
      </c>
      <c r="K22" s="55">
        <v>260.909</v>
      </c>
      <c r="L22" s="55">
        <v>36.691</v>
      </c>
      <c r="M22" s="55">
        <v>329.954</v>
      </c>
    </row>
    <row r="23" spans="1:13" ht="15">
      <c r="A23" s="140"/>
      <c r="B23" s="2" t="s">
        <v>144</v>
      </c>
      <c r="C23" s="55">
        <v>28.787490713218894</v>
      </c>
      <c r="D23" s="55">
        <v>286.0624754996396</v>
      </c>
      <c r="E23" s="55">
        <v>21.482724137263453</v>
      </c>
      <c r="F23" s="55">
        <v>336.33269035012137</v>
      </c>
      <c r="H23" s="140"/>
      <c r="I23" s="2" t="s">
        <v>144</v>
      </c>
      <c r="J23" s="55">
        <v>31.157</v>
      </c>
      <c r="K23" s="55">
        <v>274.786</v>
      </c>
      <c r="L23" s="55">
        <v>25.496</v>
      </c>
      <c r="M23" s="55">
        <v>331.44</v>
      </c>
    </row>
    <row r="24" spans="1:13" ht="15">
      <c r="A24" s="140"/>
      <c r="B24" s="2" t="s">
        <v>145</v>
      </c>
      <c r="C24" s="55">
        <v>1364.3114843886297</v>
      </c>
      <c r="D24" s="55">
        <v>2766.5277057782373</v>
      </c>
      <c r="E24" s="55">
        <v>2095.9169655271053</v>
      </c>
      <c r="F24" s="55">
        <v>6226.7561556938945</v>
      </c>
      <c r="H24" s="140"/>
      <c r="I24" s="2" t="s">
        <v>145</v>
      </c>
      <c r="J24" s="55">
        <v>1371.859</v>
      </c>
      <c r="K24" s="55">
        <v>2760.054</v>
      </c>
      <c r="L24" s="55">
        <v>2109.948</v>
      </c>
      <c r="M24" s="55">
        <v>6241.86</v>
      </c>
    </row>
    <row r="25" spans="1:13" ht="15">
      <c r="A25" s="140"/>
      <c r="B25" s="2" t="s">
        <v>146</v>
      </c>
      <c r="C25" s="55">
        <v>692.1925782405917</v>
      </c>
      <c r="D25" s="55">
        <v>1360.4526727303148</v>
      </c>
      <c r="E25" s="55">
        <v>1106.1177012504559</v>
      </c>
      <c r="F25" s="55">
        <v>3158.7629522213683</v>
      </c>
      <c r="H25" s="140"/>
      <c r="I25" s="2" t="s">
        <v>146</v>
      </c>
      <c r="J25" s="55">
        <v>700.48</v>
      </c>
      <c r="K25" s="55">
        <v>1363.719</v>
      </c>
      <c r="L25" s="55">
        <v>1109.691</v>
      </c>
      <c r="M25" s="55">
        <v>3173.89</v>
      </c>
    </row>
    <row r="26" spans="1:13" ht="15">
      <c r="A26" s="140"/>
      <c r="B26" s="2" t="s">
        <v>147</v>
      </c>
      <c r="C26" s="55">
        <v>672.1189061480403</v>
      </c>
      <c r="D26" s="55">
        <v>1406.0750330479202</v>
      </c>
      <c r="E26" s="55">
        <v>989.7992642766484</v>
      </c>
      <c r="F26" s="55">
        <v>3067.9932034726007</v>
      </c>
      <c r="H26" s="140"/>
      <c r="I26" s="2" t="s">
        <v>147</v>
      </c>
      <c r="J26" s="55">
        <v>671.378</v>
      </c>
      <c r="K26" s="55">
        <v>1396.335</v>
      </c>
      <c r="L26" s="55">
        <v>1000.256</v>
      </c>
      <c r="M26" s="55">
        <v>3067.97</v>
      </c>
    </row>
    <row r="27" spans="1:13" ht="15">
      <c r="A27" s="140"/>
      <c r="B27" s="2" t="s">
        <v>49</v>
      </c>
      <c r="C27" s="55">
        <v>94.87018981539259</v>
      </c>
      <c r="D27" s="55">
        <v>538.5341339169897</v>
      </c>
      <c r="E27" s="55">
        <v>515.9667641827615</v>
      </c>
      <c r="F27" s="55">
        <v>1149.3710879151492</v>
      </c>
      <c r="H27" s="140"/>
      <c r="I27" s="2" t="s">
        <v>49</v>
      </c>
      <c r="J27" s="55">
        <v>85.698</v>
      </c>
      <c r="K27" s="55">
        <v>544.423</v>
      </c>
      <c r="L27" s="55">
        <v>520.512</v>
      </c>
      <c r="M27" s="55">
        <v>1150.634</v>
      </c>
    </row>
    <row r="28" spans="1:13" ht="15">
      <c r="A28" s="140"/>
      <c r="B28" s="2" t="s">
        <v>50</v>
      </c>
      <c r="C28" s="55">
        <v>514.5102593886029</v>
      </c>
      <c r="D28" s="55">
        <v>1449.4743711193728</v>
      </c>
      <c r="E28" s="55">
        <v>1024.9596977847732</v>
      </c>
      <c r="F28" s="55">
        <v>2988.944328292721</v>
      </c>
      <c r="H28" s="140"/>
      <c r="I28" s="2" t="s">
        <v>50</v>
      </c>
      <c r="J28" s="55">
        <v>515.84</v>
      </c>
      <c r="K28" s="55">
        <v>1450.534</v>
      </c>
      <c r="L28" s="55">
        <v>1044.266</v>
      </c>
      <c r="M28" s="55">
        <v>3010.64</v>
      </c>
    </row>
    <row r="29" spans="1:13" ht="15">
      <c r="A29" s="140"/>
      <c r="B29" s="2" t="s">
        <v>148</v>
      </c>
      <c r="C29" s="55">
        <v>754.9310351846357</v>
      </c>
      <c r="D29" s="55">
        <v>778.5192007418731</v>
      </c>
      <c r="E29" s="55">
        <v>554.9905035595671</v>
      </c>
      <c r="F29" s="55">
        <v>2088.4407394860777</v>
      </c>
      <c r="H29" s="140"/>
      <c r="I29" s="2" t="s">
        <v>148</v>
      </c>
      <c r="J29" s="55">
        <v>770.321</v>
      </c>
      <c r="K29" s="55">
        <v>765.096</v>
      </c>
      <c r="L29" s="55">
        <v>545.169</v>
      </c>
      <c r="M29" s="55">
        <v>2080.587</v>
      </c>
    </row>
    <row r="30" ht="15">
      <c r="A30" s="13"/>
    </row>
    <row r="31" spans="2:6" ht="15">
      <c r="B31" s="13"/>
      <c r="C31" s="13"/>
      <c r="D31" s="13"/>
      <c r="E31" s="13"/>
      <c r="F31" s="13"/>
    </row>
    <row r="32" spans="1:9" ht="15">
      <c r="A32" s="12" t="s">
        <v>151</v>
      </c>
      <c r="B32" s="2"/>
      <c r="C32" s="2" t="s">
        <v>46</v>
      </c>
      <c r="D32" s="2" t="s">
        <v>47</v>
      </c>
      <c r="E32" s="2" t="s">
        <v>48</v>
      </c>
      <c r="F32" s="2" t="s">
        <v>52</v>
      </c>
      <c r="I32" s="82"/>
    </row>
    <row r="33" spans="1:9" ht="13.9" customHeight="1">
      <c r="A33" s="127" t="s">
        <v>152</v>
      </c>
      <c r="B33" s="2" t="s">
        <v>142</v>
      </c>
      <c r="C33" s="55">
        <f>(C21-C7)*100/C21</f>
        <v>46.96266522770558</v>
      </c>
      <c r="D33" s="55">
        <f aca="true" t="shared" si="0" ref="D33:F33">(D21-D7)*100/D21</f>
        <v>0.9142812154182125</v>
      </c>
      <c r="E33" s="55">
        <f t="shared" si="0"/>
        <v>-53.32038967634625</v>
      </c>
      <c r="F33" s="55">
        <f t="shared" si="0"/>
        <v>1.3884431933877088E-06</v>
      </c>
      <c r="I33" s="82"/>
    </row>
    <row r="34" spans="1:9" ht="15">
      <c r="A34" s="127"/>
      <c r="B34" s="2" t="s">
        <v>143</v>
      </c>
      <c r="C34" s="55">
        <f aca="true" t="shared" si="1" ref="C34:F34">(C22-C8)*100/C22</f>
        <v>54.92160386909094</v>
      </c>
      <c r="D34" s="55">
        <f t="shared" si="1"/>
        <v>-1.6606372330387573</v>
      </c>
      <c r="E34" s="55">
        <f t="shared" si="1"/>
        <v>-32.088241797080094</v>
      </c>
      <c r="F34" s="55">
        <f t="shared" si="1"/>
        <v>6.010714252618734E-06</v>
      </c>
      <c r="I34" s="82"/>
    </row>
    <row r="35" spans="1:9" ht="15">
      <c r="A35" s="127"/>
      <c r="B35" s="2" t="s">
        <v>144</v>
      </c>
      <c r="C35" s="55">
        <f aca="true" t="shared" si="2" ref="C35:F35">(C23-C9)*100/C23</f>
        <v>38.73911354176491</v>
      </c>
      <c r="D35" s="55">
        <f t="shared" si="2"/>
        <v>3.2947800941656578</v>
      </c>
      <c r="E35" s="55">
        <f t="shared" si="2"/>
        <v>-90.10985636201742</v>
      </c>
      <c r="F35" s="55">
        <f t="shared" si="2"/>
        <v>-3.1664714503398157E-06</v>
      </c>
      <c r="I35" s="82"/>
    </row>
    <row r="36" spans="1:9" ht="15">
      <c r="A36" s="127"/>
      <c r="B36" s="2" t="s">
        <v>145</v>
      </c>
      <c r="C36" s="55">
        <f aca="true" t="shared" si="3" ref="C36:F36">(C24-C10)*100/C24</f>
        <v>1.243735729178695</v>
      </c>
      <c r="D36" s="55">
        <f t="shared" si="3"/>
        <v>4.462332277402939</v>
      </c>
      <c r="E36" s="55">
        <f t="shared" si="3"/>
        <v>-6.547973260876775</v>
      </c>
      <c r="F36" s="55">
        <f t="shared" si="3"/>
        <v>-8.239620214017903E-07</v>
      </c>
      <c r="I36" s="82"/>
    </row>
    <row r="37" spans="1:9" ht="15">
      <c r="A37" s="127"/>
      <c r="B37" s="2" t="s">
        <v>146</v>
      </c>
      <c r="C37" s="55">
        <f aca="true" t="shared" si="4" ref="C37:F37">(C25-C11)*100/C25</f>
        <v>2.5485494637101076</v>
      </c>
      <c r="D37" s="55">
        <f t="shared" si="4"/>
        <v>4.5951208728822275</v>
      </c>
      <c r="E37" s="55">
        <f t="shared" si="4"/>
        <v>-7.114845342460035</v>
      </c>
      <c r="F37" s="55">
        <f t="shared" si="4"/>
        <v>-1.5128174111328696E-07</v>
      </c>
      <c r="I37" s="82"/>
    </row>
    <row r="38" spans="1:9" ht="15">
      <c r="A38" s="127"/>
      <c r="B38" s="2" t="s">
        <v>147</v>
      </c>
      <c r="C38" s="55">
        <f aca="true" t="shared" si="5" ref="C38:F38">(C26-C12)*100/C26</f>
        <v>-0.1000479001272957</v>
      </c>
      <c r="D38" s="55">
        <f t="shared" si="5"/>
        <v>4.3338522209464045</v>
      </c>
      <c r="E38" s="55">
        <f t="shared" si="5"/>
        <v>-5.91448396015269</v>
      </c>
      <c r="F38" s="55">
        <f t="shared" si="5"/>
        <v>-1.5165417971095092E-06</v>
      </c>
      <c r="I38" s="82"/>
    </row>
    <row r="39" spans="1:9" ht="15">
      <c r="A39" s="127"/>
      <c r="B39" s="2" t="s">
        <v>49</v>
      </c>
      <c r="C39" s="55">
        <f aca="true" t="shared" si="6" ref="C39:F39">(C27-C13)*100/C27</f>
        <v>32.06958674225847</v>
      </c>
      <c r="D39" s="55">
        <f t="shared" si="6"/>
        <v>2.0788971788212423</v>
      </c>
      <c r="E39" s="55">
        <f t="shared" si="6"/>
        <v>-7.7840895199622215</v>
      </c>
      <c r="F39" s="55">
        <f t="shared" si="6"/>
        <v>-1.921472623604073E-06</v>
      </c>
      <c r="I39" s="82"/>
    </row>
    <row r="40" spans="1:9" ht="15">
      <c r="A40" s="127"/>
      <c r="B40" s="2" t="s">
        <v>50</v>
      </c>
      <c r="C40" s="55">
        <f aca="true" t="shared" si="7" ref="C40:F40">(C28-C14)*100/C28</f>
        <v>3.4583322808270176</v>
      </c>
      <c r="D40" s="55">
        <f t="shared" si="7"/>
        <v>4.272509494013854</v>
      </c>
      <c r="E40" s="55">
        <f t="shared" si="7"/>
        <v>-7.60996840986088</v>
      </c>
      <c r="F40" s="55">
        <f t="shared" si="7"/>
        <v>-1.9094630949423372E-07</v>
      </c>
      <c r="I40" s="82"/>
    </row>
    <row r="41" spans="1:6" ht="15">
      <c r="A41" s="127"/>
      <c r="B41" s="2" t="s">
        <v>148</v>
      </c>
      <c r="C41" s="55">
        <f aca="true" t="shared" si="8" ref="C41:F41">(C29-C15)*100/C29</f>
        <v>-4.139387753176893</v>
      </c>
      <c r="D41" s="55">
        <f t="shared" si="8"/>
        <v>6.464472256293087</v>
      </c>
      <c r="E41" s="55">
        <f t="shared" si="8"/>
        <v>-3.437474752824373</v>
      </c>
      <c r="F41" s="55">
        <f t="shared" si="8"/>
        <v>-1.1259080456752142E-06</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2024-01-17T14:06:53Z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2024-01-11T12:24:56Z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dd743d8d-7611-49f8-b03d-bd569d204af5</vt:lpwstr>
  </property>
  <property fmtid="{D5CDD505-2E9C-101B-9397-08002B2CF9AE}" pid="8" name="MSIP_Label_6bd9ddd1-4d20-43f6-abfa-fc3c07406f94_ContentBits">
    <vt:lpwstr>0</vt:lpwstr>
  </property>
</Properties>
</file>