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0" yWindow="0" windowWidth="28800" windowHeight="1560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<sst xmlns="http://schemas.openxmlformats.org/spreadsheetml/2006/main" count="625" uniqueCount="311">
  <si>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</si>
  <si>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</si>
  <si>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</si>
  <si>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</si>
  <si>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</si>
  <si>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</si>
  <si>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</si>
  <si>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</si>
  <si>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</si>
  <si>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</si>
  <si>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</si>
  <si>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</si>
  <si>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</si>
  <si>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</si>
  <si>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</si>
  <si>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</si>
  <si>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</si>
  <si>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</si>
  <si>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</si>
  <si>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</si>
  <si>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</si>
  <si>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</si>
  <si>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</si>
  <si>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</si>
  <si>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</si>
  <si>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</si>
  <si>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</si>
  <si>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</si>
  <si>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</si>
  <si>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</si>
  <si>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</si>
  <si>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</si>
  <si>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</si>
  <si>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</si>
  <si>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</si>
  <si>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</si>
  <si>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</si>
  <si>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</si>
  <si>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</si>
  <si>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</si>
  <si>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</si>
  <si>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</si>
  <si>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</si>
  <si>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</si>
  <si>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</si>
  <si>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</si>
  <si>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</si>
  <si>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</si>
  <si>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</si>
  <si>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</si>
  <si>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</si>
  <si>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</si>
  <si>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</si>
  <si>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</si>
  <si>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</si>
  <si>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</si>
  <si>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</si>
  <si>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</si>
  <si>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</si>
  <si>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</si>
  <si>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</si>
  <si>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</si>
  <si>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</si>
  <si>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</si>
  <si>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</si>
  <si>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</si>
  <si>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</si>
  <si>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</si>
  <si>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</si>
  <si>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</si>
  <si>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</si>
  <si>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</si>
  <si>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</si>
  <si>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</si>
  <si>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</si>
  <si>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</si>
  <si>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</si>
  <si>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</si>
  <si>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</si>
  <si>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</si>
  <si>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</si>
  <si>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</si>
  <si>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</si>
  <si>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</si>
  <si>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</si>
  <si>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</si>
  <si>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</si>
  <si>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</si>
  <si>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</si>
  <si>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</si>
  <si>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</si>
  <si>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</si>
  <si>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</si>
  <si>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</si>
  <si>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</si>
  <si>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</si>
  <si>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</si>
  <si>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</si>
  <si>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</si>
  <si>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</si>
  <si>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</si>
  <si>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</si>
  <si>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</si>
  <si>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</si>
  <si>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</si>
  <si>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</si>
  <si>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</si>
  <si>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</si>
  <si>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</si>
  <si>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</si>
  <si>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</si>
  <si>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</si>
  <si>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</si>
  <si>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</si>
  <si>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</si>
  <si>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</si>
  <si>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</si>
  <si>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</si>
  <si>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</si>
  <si>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</si>
  <si>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</si>
  <si>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</si>
  <si>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</si>
  <si>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</si>
  <si>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</si>
  <si>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</si>
  <si>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</si>
  <si>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</si>
  <si>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</si>
  <si>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</si>
  <si>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</si>
  <si>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</si>
  <si>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</si>
  <si>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</si>
  <si>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</si>
  <si>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</si>
  <si>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</si>
  <si>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</si>
  <si>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</si>
  <si>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</si>
  <si>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</si>
  <si>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</si>
  <si>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</si>
  <si>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</si>
  <si>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</si>
  <si>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</si>
  <si>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</si>
  <si>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</si>
  <si>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</si>
  <si>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</si>
  <si>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</si>
  <si>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</si>
  <si>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</si>
  <si>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</si>
  <si>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</si>
  <si>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</si>
  <si>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</si>
  <si>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</si>
  <si>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</si>
  <si>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</si>
  <si>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</si>
  <si>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</si>
  <si>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</si>
  <si>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</si>
  <si>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</si>
  <si>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</si>
  <si>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</si>
  <si>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</si>
  <si>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</si>
  <si>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</si>
  <si>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</si>
  <si>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</si>
  <si>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</si>
  <si>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</si>
  <si>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</si>
  <si>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</si>
  <si>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</si>
  <si>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</si>
  <si>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</si>
  <si>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</si>
  <si>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</si>
  <si>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</si>
  <si>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</si>
  <si>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</si>
  <si>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</si>
  <si>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</si>
  <si>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</si>
  <si>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</si>
  <si>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</si>
  <si>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</si>
  <si>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</si>
  <si>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</si>
  <si>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</si>
  <si>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</si>
  <si>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</si>
  <si>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</si>
  <si>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</si>
  <si>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</si>
  <si>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</si>
  <si>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</si>
  <si>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</si>
  <si>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</si>
  <si>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</si>
  <si>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</si>
  <si>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</si>
  <si>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</si>
  <si>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</si>
  <si>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</si>
  <si>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</si>
  <si>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</si>
  <si>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</si>
  <si>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</si>
  <si>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</si>
  <si>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</si>
  <si>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</si>
  <si>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</si>
  <si>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</si>
  <si>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</si>
  <si>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</si>
  <si>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</si>
  <si>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</si>
  <si>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</si>
  <si>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</si>
  <si>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</si>
  <si>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</si>
  <si>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</si>
  <si>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</si>
  <si>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</si>
  <si>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</si>
  <si>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</si>
  <si>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</si>
  <si>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</si>
  <si>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</si>
  <si>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</si>
  <si>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</si>
  <si>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</si>
  <si>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</si>
  <si>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</si>
  <si>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</si>
  <si>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</si>
  <si>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</si>
  <si>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</si>
  <si>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</si>
  <si>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</si>
  <si>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</si>
  <si>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</si>
  <si>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</si>
  <si>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</si>
  <si>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</si>
  <si>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</si>
  <si>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</si>
  <si>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</si>
  <si>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</si>
  <si>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</si>
  <si>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</si>
  <si>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</si>
  <si>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</si>
  <si>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</si>
  <si>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62,44 - 69,35</t>
  </si>
  <si>
    <t>65,75 - 75,07</t>
  </si>
  <si>
    <t>56,45 - 66,59</t>
  </si>
  <si>
    <t>1,35 - 1,86</t>
  </si>
  <si>
    <t>39,44 - 41,46</t>
  </si>
  <si>
    <t>37,5 - 40,25</t>
  </si>
  <si>
    <t>40,54 - 43,48</t>
  </si>
  <si>
    <t>29,45 - 36,3</t>
  </si>
  <si>
    <t>42,38 - 47,71</t>
  </si>
  <si>
    <t>46,75 - 49,85</t>
  </si>
  <si>
    <t>23,24 - 25,99</t>
  </si>
  <si>
    <t>13,84 - 19,68</t>
  </si>
  <si>
    <t>36,29 - 38,63</t>
  </si>
  <si>
    <t>53,75 - 58,2</t>
  </si>
  <si>
    <t>50,12 - 52,59</t>
  </si>
  <si>
    <t>7,73 - 16,75</t>
  </si>
  <si>
    <t>8,74 - 11,04</t>
  </si>
  <si>
    <t>57,1 - 59,05</t>
  </si>
  <si>
    <t>x</t>
  </si>
  <si>
    <t>No</t>
  </si>
  <si>
    <t>The AES questionnaire was tested among social survey experts, selected interviewers and small public sample, but there was no official pilot testing on a sub-sample of population.</t>
  </si>
  <si>
    <t>ü</t>
  </si>
  <si>
    <t>HHINCOME</t>
  </si>
  <si>
    <t>hot-deck</t>
  </si>
  <si>
    <t>Obligatory training activities related to health and safety at work (mandatory by law) were excluded from non-formal education and training learning activities (or more precisely guided on the job training) if they were not directly related to the employment/job duties of the respondent.</t>
  </si>
  <si>
    <t>One national variable (information on whether the school attended was private or state school) implemented in the Formal education module (between FEDMAINSTAT and FEDPLACE variables).</t>
  </si>
  <si>
    <t>LOCSIZEFIRM – split into 2 questions (ZamPocOs, ZamPocOsCis)</t>
  </si>
  <si>
    <t>FEDPAID, FEDPAIDBY – 2 variables in 1 PlatFvz</t>
  </si>
  <si>
    <t>NFEPROVIDER – after NFEINITIA</t>
  </si>
  <si>
    <t>NFECERT – split into 2 questions (CertNfvz, ZamCertNfvz)</t>
  </si>
  <si>
    <t>ACCESS TO INFORMATION – after NONFORMAL EDUCATION</t>
  </si>
  <si>
    <t>FEDOUTCOME – several categories were filtered by FEDMAINSTAT=Employed</t>
  </si>
  <si>
    <t>DROPEDUC, DROPEDUCLEVEL, HATMOTHER, HATFATHER – at the end of the questionnaire</t>
  </si>
  <si>
    <t>REASONS FOR NOT PARTICIPATING – split into 2 shorter lists, due to the problematic linkage between 1) want/not want and 2) obstacle/reason. It is difficult to distinguish between the cause and the result. 
Please find attached our national version of Obstacles to participation translated into English.
We considered G3.2 rather like it was not worthy to overcome the obstacle and G3.1 seemed to be more objective reasons.
However both versions had an open option and then we manually recoded it.</t>
  </si>
  <si>
    <t>NFEOUTCOME – several categories were filtered by NFEACT0X_PURP=mainly job-related</t>
  </si>
  <si>
    <t>Reference period: 2022 3th quarter</t>
  </si>
  <si>
    <t>household level</t>
  </si>
  <si>
    <t>no weights used</t>
  </si>
  <si>
    <t>634 - 709</t>
  </si>
  <si>
    <t>28,4 - 33,6</t>
  </si>
  <si>
    <t>346 - 523</t>
  </si>
  <si>
    <t>84,8 - 91,2</t>
  </si>
  <si>
    <t>46,3 - 59,8</t>
  </si>
  <si>
    <t>NFESKILLSMAIN – in the end of the module, NFEINITIA – after NFEREASON</t>
  </si>
  <si>
    <t>NFEINITIA – added category someone else; after NFEREASON</t>
  </si>
  <si>
    <t>Precision threshold for standard error set in regulation</t>
  </si>
  <si>
    <t>Comment</t>
  </si>
  <si>
    <t>INFDEVICE –  other electronic devices (beside mobile, computer) such as TV or radio were not explicitly included</t>
  </si>
  <si>
    <t>Different order of variables at the beginning of the Formal education module: FED, FEDNUM, FEDLEVEL, FEDCOMP,  FEDFIELD, FEDSTARTYEAR, FEDSTARTMONTH, FEDMAINSTAT, national variable (see below), the rest follows the European questionnaire.</t>
  </si>
  <si>
    <t>The 2022 AES was implemented as a follow-up of the Labour Force Survey. 
Successfully interviewed households from two Labour Force Survey waves (3th and 5th wave of the 3st quarter of 2022) were used as the sample population for the Adult Education Survey. 
Data for the 2022 AES were collected either immediately after the data collection for the 3th or 5th LFS wave/visit (AES questionnaire started right after the successful completion of LFS questionnaire) or on a separate occasion during an individual AES visit (based on discussion between the interviewer and the respondent).
Basic (demographic) information on household and respondent (standardised social variables) were drawn from the available information from the previous LFS visits and their ongoing validity was verified (or they were adapted according to the current situation).</t>
  </si>
  <si>
    <t>Random sampling method embedded in electronic questionnaire (CAPI, CATI). 
Random numbers table with specific instructions for randomly selecting two NFE activities for paper assisted interviews (PAPI).</t>
  </si>
  <si>
    <t>No, the participation is voluntary</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</si>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</sst>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0.0%"/>
  </numFmts>
  <fonts count="20">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sz val="10"/>
      <name val="Wingdings"/>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67">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2" fontId="4" fillId="2" borderId="1" xfId="0" applyNumberFormat="1" applyFont="1" applyFill="1" applyBorder="1" applyAlignment="1">
      <alignment horizontal="right" vertical="center"/>
    </xf>
    <xf numFmtId="166" fontId="4" fillId="2" borderId="1" xfId="15" applyNumberFormat="1" applyFont="1" applyFill="1" applyBorder="1" applyAlignment="1">
      <alignment horizontal="right" vertical="center"/>
    </xf>
    <xf numFmtId="166" fontId="2" fillId="2" borderId="1" xfId="15"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2" fontId="4"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4" fillId="2" borderId="1" xfId="0" applyFont="1" applyFill="1" applyBorder="1" applyAlignment="1">
      <alignment horizontal="left" vertical="center" wrapText="1"/>
    </xf>
    <xf numFmtId="0" fontId="19" fillId="2" borderId="1" xfId="0" applyFont="1" applyFill="1" applyBorder="1" applyAlignment="1">
      <alignment horizontal="left" vertical="center"/>
    </xf>
    <xf numFmtId="0" fontId="2" fillId="2" borderId="1" xfId="0" applyFont="1" applyFill="1" applyBorder="1" applyAlignment="1">
      <alignment horizontal="left" vertical="center" wrapText="1"/>
    </xf>
    <xf numFmtId="164" fontId="2" fillId="0" borderId="0" xfId="0" applyNumberFormat="1" applyFont="1" applyBorder="1" applyAlignment="1">
      <alignment horizontal="left" vertical="center"/>
    </xf>
    <xf numFmtId="164" fontId="2" fillId="2" borderId="1" xfId="0" applyNumberFormat="1" applyFont="1" applyFill="1" applyBorder="1" applyAlignment="1">
      <alignment horizontal="righ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1" fontId="4" fillId="2" borderId="1" xfId="0" applyNumberFormat="1" applyFont="1" applyFill="1" applyBorder="1" applyAlignment="1">
      <alignment horizontal="right" vertical="center"/>
    </xf>
    <xf numFmtId="166" fontId="2" fillId="2" borderId="1" xfId="15"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right" vertical="center"/>
    </xf>
    <xf numFmtId="1" fontId="0" fillId="0" borderId="0" xfId="0" applyNumberFormat="1"/>
    <xf numFmtId="1"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0" fillId="2" borderId="1" xfId="0" applyFill="1" applyBorder="1"/>
    <xf numFmtId="164" fontId="0" fillId="2" borderId="1" xfId="0" applyNumberFormat="1" applyFill="1" applyBorder="1"/>
    <xf numFmtId="14" fontId="2" fillId="2" borderId="1" xfId="0" applyNumberFormat="1" applyFont="1" applyFill="1" applyBorder="1" applyAlignment="1">
      <alignment horizontal="right" vertical="center"/>
    </xf>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84</v>
      </c>
    </row>
    <row r="3" spans="1:7" s="52" customFormat="1" ht="15">
      <c r="A3" s="51" t="s">
        <v>228</v>
      </c>
      <c r="B3" s="26"/>
      <c r="C3" s="26"/>
      <c r="D3" s="19"/>
      <c r="E3" s="19"/>
      <c r="F3" s="19"/>
      <c r="G3" s="19"/>
    </row>
    <row r="4" spans="1:5" s="52" customFormat="1" ht="15">
      <c r="A4" s="87"/>
      <c r="B4" s="83"/>
      <c r="C4" s="83" t="s">
        <v>193</v>
      </c>
      <c r="D4" s="83" t="s">
        <v>194</v>
      </c>
      <c r="E4" s="83" t="s">
        <v>241</v>
      </c>
    </row>
    <row r="5" spans="1:5" s="52" customFormat="1" ht="15.75">
      <c r="A5" s="88" t="s">
        <v>200</v>
      </c>
      <c r="B5" s="85"/>
      <c r="C5" s="85"/>
      <c r="D5" s="85"/>
      <c r="E5" s="85"/>
    </row>
    <row r="6" spans="1:5" s="52" customFormat="1" ht="15">
      <c r="A6" s="90" t="s">
        <v>201</v>
      </c>
      <c r="B6" s="81" t="s">
        <v>15</v>
      </c>
      <c r="C6" s="95" t="s">
        <v>199</v>
      </c>
      <c r="D6" s="82" t="s">
        <v>197</v>
      </c>
      <c r="E6" s="82" t="s">
        <v>242</v>
      </c>
    </row>
    <row r="7" spans="1:5" s="52" customFormat="1" ht="15">
      <c r="A7" s="90" t="s">
        <v>119</v>
      </c>
      <c r="B7" s="81" t="s">
        <v>15</v>
      </c>
      <c r="C7" s="95" t="s">
        <v>199</v>
      </c>
      <c r="D7" s="82" t="s">
        <v>202</v>
      </c>
      <c r="E7" s="82" t="s">
        <v>242</v>
      </c>
    </row>
    <row r="8" spans="1:5" s="52" customFormat="1" ht="15">
      <c r="A8" s="90" t="s">
        <v>120</v>
      </c>
      <c r="B8" s="81" t="s">
        <v>15</v>
      </c>
      <c r="C8" s="95" t="s">
        <v>199</v>
      </c>
      <c r="D8" s="82" t="s">
        <v>203</v>
      </c>
      <c r="E8" s="82" t="s">
        <v>242</v>
      </c>
    </row>
    <row r="9" spans="1:5" s="52" customFormat="1" ht="15">
      <c r="A9" s="90" t="s">
        <v>182</v>
      </c>
      <c r="B9" s="81" t="s">
        <v>15</v>
      </c>
      <c r="C9" s="95" t="s">
        <v>199</v>
      </c>
      <c r="D9" s="82" t="s">
        <v>198</v>
      </c>
      <c r="E9" s="82" t="s">
        <v>242</v>
      </c>
    </row>
    <row r="10" spans="1:5" s="52" customFormat="1" ht="15">
      <c r="A10" s="90" t="s">
        <v>206</v>
      </c>
      <c r="B10" s="81" t="s">
        <v>15</v>
      </c>
      <c r="C10" s="96" t="s">
        <v>205</v>
      </c>
      <c r="D10" s="82" t="s">
        <v>198</v>
      </c>
      <c r="E10" s="82" t="s">
        <v>242</v>
      </c>
    </row>
    <row r="11" spans="1:5" s="52" customFormat="1" ht="15">
      <c r="A11" s="90" t="s">
        <v>118</v>
      </c>
      <c r="B11" s="81" t="s">
        <v>15</v>
      </c>
      <c r="C11" s="96" t="s">
        <v>205</v>
      </c>
      <c r="D11" s="82" t="s">
        <v>207</v>
      </c>
      <c r="E11" s="82" t="s">
        <v>242</v>
      </c>
    </row>
    <row r="12" spans="1:5" s="52" customFormat="1" ht="15">
      <c r="A12" s="90" t="s">
        <v>160</v>
      </c>
      <c r="B12" s="81" t="s">
        <v>15</v>
      </c>
      <c r="C12" s="96" t="s">
        <v>205</v>
      </c>
      <c r="D12" s="82" t="s">
        <v>208</v>
      </c>
      <c r="E12" s="82" t="s">
        <v>242</v>
      </c>
    </row>
    <row r="13" spans="1:5" s="52" customFormat="1" ht="15">
      <c r="A13" s="90" t="s">
        <v>184</v>
      </c>
      <c r="B13" s="81" t="s">
        <v>15</v>
      </c>
      <c r="C13" s="96" t="s">
        <v>205</v>
      </c>
      <c r="D13" s="82" t="s">
        <v>197</v>
      </c>
      <c r="E13" s="82" t="s">
        <v>242</v>
      </c>
    </row>
    <row r="14" spans="1:5" s="52" customFormat="1" ht="15">
      <c r="A14" s="90" t="s">
        <v>185</v>
      </c>
      <c r="B14" s="81" t="s">
        <v>15</v>
      </c>
      <c r="C14" s="96" t="s">
        <v>205</v>
      </c>
      <c r="D14" s="82" t="s">
        <v>209</v>
      </c>
      <c r="E14" s="82" t="s">
        <v>242</v>
      </c>
    </row>
    <row r="15" spans="1:5" s="52" customFormat="1" ht="15">
      <c r="A15" s="90" t="s">
        <v>186</v>
      </c>
      <c r="B15" s="81" t="s">
        <v>15</v>
      </c>
      <c r="C15" s="96" t="s">
        <v>205</v>
      </c>
      <c r="D15" s="82" t="s">
        <v>212</v>
      </c>
      <c r="E15" s="82" t="s">
        <v>242</v>
      </c>
    </row>
    <row r="16" spans="1:5" s="52" customFormat="1" ht="15">
      <c r="A16" s="90" t="s">
        <v>187</v>
      </c>
      <c r="B16" s="81" t="s">
        <v>15</v>
      </c>
      <c r="C16" s="96" t="s">
        <v>205</v>
      </c>
      <c r="D16" s="82" t="s">
        <v>213</v>
      </c>
      <c r="E16" s="82" t="s">
        <v>242</v>
      </c>
    </row>
    <row r="17" spans="1:5" s="52" customFormat="1" ht="12.75" customHeight="1">
      <c r="A17" s="90" t="s">
        <v>121</v>
      </c>
      <c r="B17" s="81" t="s">
        <v>15</v>
      </c>
      <c r="C17" s="96" t="s">
        <v>205</v>
      </c>
      <c r="D17" s="82" t="s">
        <v>214</v>
      </c>
      <c r="E17" s="82" t="s">
        <v>242</v>
      </c>
    </row>
    <row r="18" spans="1:5" s="52" customFormat="1" ht="12.75" customHeight="1">
      <c r="A18" s="90" t="s">
        <v>122</v>
      </c>
      <c r="B18" s="81" t="s">
        <v>15</v>
      </c>
      <c r="C18" s="96" t="s">
        <v>205</v>
      </c>
      <c r="D18" s="82" t="s">
        <v>215</v>
      </c>
      <c r="E18" s="82" t="s">
        <v>242</v>
      </c>
    </row>
    <row r="19" spans="1:5" s="52" customFormat="1" ht="12.75" customHeight="1">
      <c r="A19" s="90" t="s">
        <v>123</v>
      </c>
      <c r="B19" s="81" t="s">
        <v>15</v>
      </c>
      <c r="C19" s="96" t="s">
        <v>205</v>
      </c>
      <c r="D19" s="82" t="s">
        <v>216</v>
      </c>
      <c r="E19" s="82" t="s">
        <v>242</v>
      </c>
    </row>
    <row r="20" spans="1:5" s="52" customFormat="1" ht="15">
      <c r="A20" s="90" t="s">
        <v>174</v>
      </c>
      <c r="B20" s="81" t="s">
        <v>15</v>
      </c>
      <c r="C20" s="96" t="s">
        <v>205</v>
      </c>
      <c r="D20" s="82" t="s">
        <v>217</v>
      </c>
      <c r="E20" s="82" t="s">
        <v>242</v>
      </c>
    </row>
    <row r="21" spans="1:5" s="52" customFormat="1" ht="15">
      <c r="A21" s="90" t="s">
        <v>124</v>
      </c>
      <c r="B21" s="81" t="s">
        <v>15</v>
      </c>
      <c r="C21" s="96" t="s">
        <v>205</v>
      </c>
      <c r="D21" s="82" t="s">
        <v>218</v>
      </c>
      <c r="E21" s="82" t="s">
        <v>242</v>
      </c>
    </row>
    <row r="22" spans="1:5" s="52" customFormat="1" ht="15">
      <c r="A22" s="90" t="s">
        <v>175</v>
      </c>
      <c r="B22" s="81" t="s">
        <v>15</v>
      </c>
      <c r="C22" s="96" t="s">
        <v>205</v>
      </c>
      <c r="D22" s="82" t="s">
        <v>219</v>
      </c>
      <c r="E22" s="82" t="s">
        <v>242</v>
      </c>
    </row>
    <row r="23" spans="1:5" s="52" customFormat="1" ht="127.5">
      <c r="A23" s="91" t="s">
        <v>176</v>
      </c>
      <c r="B23" s="81" t="s">
        <v>15</v>
      </c>
      <c r="C23" s="81" t="s">
        <v>220</v>
      </c>
      <c r="D23" s="86" t="s">
        <v>221</v>
      </c>
      <c r="E23" s="82" t="s">
        <v>245</v>
      </c>
    </row>
    <row r="24" spans="1:5" s="52" customFormat="1" ht="127.5">
      <c r="A24" s="91" t="s">
        <v>177</v>
      </c>
      <c r="B24" s="81" t="s">
        <v>15</v>
      </c>
      <c r="C24" s="81" t="s">
        <v>220</v>
      </c>
      <c r="D24" s="86" t="s">
        <v>222</v>
      </c>
      <c r="E24" s="82" t="s">
        <v>245</v>
      </c>
    </row>
    <row r="25" spans="1:5" s="52" customFormat="1" ht="15">
      <c r="A25" s="90" t="s">
        <v>188</v>
      </c>
      <c r="B25" s="81" t="s">
        <v>15</v>
      </c>
      <c r="C25" s="81" t="s">
        <v>223</v>
      </c>
      <c r="D25" s="82" t="s">
        <v>248</v>
      </c>
      <c r="E25" s="82" t="s">
        <v>242</v>
      </c>
    </row>
    <row r="26" spans="1:5" s="52" customFormat="1" ht="12.75" customHeight="1">
      <c r="A26" s="90" t="s">
        <v>180</v>
      </c>
      <c r="B26" s="81" t="s">
        <v>225</v>
      </c>
      <c r="C26" s="81" t="s">
        <v>224</v>
      </c>
      <c r="D26" s="86" t="s">
        <v>249</v>
      </c>
      <c r="E26" s="82" t="s">
        <v>244</v>
      </c>
    </row>
    <row r="27" spans="1:5" s="52" customFormat="1" ht="24">
      <c r="A27" s="90" t="s">
        <v>178</v>
      </c>
      <c r="B27" s="81" t="s">
        <v>225</v>
      </c>
      <c r="C27" s="81" t="s">
        <v>226</v>
      </c>
      <c r="D27" s="86" t="s">
        <v>250</v>
      </c>
      <c r="E27" s="82" t="s">
        <v>242</v>
      </c>
    </row>
    <row r="28" spans="1:5" s="52" customFormat="1" ht="15">
      <c r="A28" s="90" t="s">
        <v>179</v>
      </c>
      <c r="B28" s="81" t="s">
        <v>225</v>
      </c>
      <c r="C28" s="84" t="s">
        <v>227</v>
      </c>
      <c r="D28" s="86" t="s">
        <v>251</v>
      </c>
      <c r="E28" s="82" t="s">
        <v>244</v>
      </c>
    </row>
    <row r="29" spans="1:5" s="52" customFormat="1" ht="15.75">
      <c r="A29" s="88" t="s">
        <v>204</v>
      </c>
      <c r="B29" s="85"/>
      <c r="C29" s="85"/>
      <c r="D29" s="85"/>
      <c r="E29" s="85"/>
    </row>
    <row r="30" spans="1:5" s="52" customFormat="1" ht="15">
      <c r="A30" s="90" t="s">
        <v>104</v>
      </c>
      <c r="B30" s="81" t="s">
        <v>195</v>
      </c>
      <c r="C30" s="84"/>
      <c r="D30" s="82" t="s">
        <v>211</v>
      </c>
      <c r="E30" s="82" t="s">
        <v>243</v>
      </c>
    </row>
    <row r="31" spans="1:5" s="52" customFormat="1" ht="15">
      <c r="A31" s="90" t="s">
        <v>106</v>
      </c>
      <c r="B31" s="81" t="s">
        <v>195</v>
      </c>
      <c r="C31" s="84"/>
      <c r="D31" s="82" t="s">
        <v>202</v>
      </c>
      <c r="E31" s="82" t="s">
        <v>243</v>
      </c>
    </row>
    <row r="32" spans="1:5" s="52" customFormat="1" ht="15">
      <c r="A32" s="90" t="s">
        <v>107</v>
      </c>
      <c r="B32" s="81" t="s">
        <v>195</v>
      </c>
      <c r="C32" s="84"/>
      <c r="D32" s="82" t="s">
        <v>203</v>
      </c>
      <c r="E32" s="82" t="s">
        <v>243</v>
      </c>
    </row>
    <row r="33" spans="1:5" s="52" customFormat="1" ht="15">
      <c r="A33" s="90" t="s">
        <v>101</v>
      </c>
      <c r="B33" s="81" t="s">
        <v>195</v>
      </c>
      <c r="C33" s="84"/>
      <c r="D33" s="82" t="s">
        <v>210</v>
      </c>
      <c r="E33" s="82" t="s">
        <v>243</v>
      </c>
    </row>
    <row r="34" spans="1:5" s="52" customFormat="1" ht="15">
      <c r="A34" s="90" t="s">
        <v>102</v>
      </c>
      <c r="B34" s="81" t="s">
        <v>195</v>
      </c>
      <c r="C34" s="84"/>
      <c r="D34" s="82" t="s">
        <v>207</v>
      </c>
      <c r="E34" s="82" t="s">
        <v>243</v>
      </c>
    </row>
    <row r="35" spans="1:5" s="52" customFormat="1" ht="15">
      <c r="A35" s="90" t="s">
        <v>103</v>
      </c>
      <c r="B35" s="81" t="s">
        <v>195</v>
      </c>
      <c r="C35" s="84"/>
      <c r="D35" s="82" t="s">
        <v>208</v>
      </c>
      <c r="E35" s="82" t="s">
        <v>243</v>
      </c>
    </row>
    <row r="36" spans="1:5" s="52" customFormat="1" ht="15">
      <c r="A36" s="90" t="s">
        <v>54</v>
      </c>
      <c r="B36" s="81" t="s">
        <v>195</v>
      </c>
      <c r="C36" s="84"/>
      <c r="D36" s="82" t="s">
        <v>209</v>
      </c>
      <c r="E36" s="82" t="s">
        <v>243</v>
      </c>
    </row>
    <row r="37" spans="1:5" s="52" customFormat="1" ht="15">
      <c r="A37" s="90" t="s">
        <v>55</v>
      </c>
      <c r="B37" s="81" t="s">
        <v>195</v>
      </c>
      <c r="C37" s="84"/>
      <c r="D37" s="82" t="s">
        <v>212</v>
      </c>
      <c r="E37" s="82" t="s">
        <v>243</v>
      </c>
    </row>
    <row r="38" spans="1:5" s="52" customFormat="1" ht="15">
      <c r="A38" s="90" t="s">
        <v>105</v>
      </c>
      <c r="B38" s="81" t="s">
        <v>195</v>
      </c>
      <c r="C38" s="84"/>
      <c r="D38" s="82" t="s">
        <v>213</v>
      </c>
      <c r="E38" s="82" t="s">
        <v>243</v>
      </c>
    </row>
    <row r="39" spans="1:5" s="52" customFormat="1" ht="12.75" customHeight="1">
      <c r="A39" s="90" t="s">
        <v>108</v>
      </c>
      <c r="B39" s="81" t="s">
        <v>195</v>
      </c>
      <c r="C39" s="84"/>
      <c r="D39" s="82" t="s">
        <v>229</v>
      </c>
      <c r="E39" s="82" t="s">
        <v>243</v>
      </c>
    </row>
    <row r="40" spans="1:5" s="52" customFormat="1" ht="12.75" customHeight="1">
      <c r="A40" s="90" t="s">
        <v>109</v>
      </c>
      <c r="B40" s="81" t="s">
        <v>195</v>
      </c>
      <c r="C40" s="84"/>
      <c r="D40" s="82" t="s">
        <v>230</v>
      </c>
      <c r="E40" s="82" t="s">
        <v>243</v>
      </c>
    </row>
    <row r="41" spans="1:5" s="52" customFormat="1" ht="12.75" customHeight="1">
      <c r="A41" s="90" t="s">
        <v>110</v>
      </c>
      <c r="B41" s="81" t="s">
        <v>195</v>
      </c>
      <c r="C41" s="84"/>
      <c r="D41" s="82" t="s">
        <v>231</v>
      </c>
      <c r="E41" s="82" t="s">
        <v>243</v>
      </c>
    </row>
    <row r="42" spans="1:5" s="52" customFormat="1" ht="15">
      <c r="A42" s="90" t="s">
        <v>111</v>
      </c>
      <c r="B42" s="81" t="s">
        <v>195</v>
      </c>
      <c r="C42" s="84"/>
      <c r="D42" s="82" t="s">
        <v>232</v>
      </c>
      <c r="E42" s="82" t="s">
        <v>243</v>
      </c>
    </row>
    <row r="43" spans="1:5" s="52" customFormat="1" ht="15">
      <c r="A43" s="90" t="s">
        <v>112</v>
      </c>
      <c r="B43" s="81" t="s">
        <v>195</v>
      </c>
      <c r="C43" s="84"/>
      <c r="D43" s="82" t="s">
        <v>233</v>
      </c>
      <c r="E43" s="82" t="s">
        <v>243</v>
      </c>
    </row>
    <row r="44" spans="1:5" s="52" customFormat="1" ht="15">
      <c r="A44" s="90" t="s">
        <v>113</v>
      </c>
      <c r="B44" s="81" t="s">
        <v>195</v>
      </c>
      <c r="C44" s="84"/>
      <c r="D44" s="82" t="s">
        <v>234</v>
      </c>
      <c r="E44" s="82" t="s">
        <v>243</v>
      </c>
    </row>
    <row r="45" spans="1:5" s="52" customFormat="1" ht="15">
      <c r="A45" s="90" t="s">
        <v>114</v>
      </c>
      <c r="B45" s="81" t="s">
        <v>195</v>
      </c>
      <c r="C45" s="84"/>
      <c r="D45" s="82" t="s">
        <v>235</v>
      </c>
      <c r="E45" s="82" t="s">
        <v>243</v>
      </c>
    </row>
    <row r="46" spans="1:5" s="52" customFormat="1" ht="15">
      <c r="A46" s="90" t="s">
        <v>115</v>
      </c>
      <c r="B46" s="81" t="s">
        <v>195</v>
      </c>
      <c r="C46" s="84"/>
      <c r="D46" s="82" t="s">
        <v>236</v>
      </c>
      <c r="E46" s="82" t="s">
        <v>243</v>
      </c>
    </row>
    <row r="47" spans="1:5" s="52" customFormat="1" ht="15">
      <c r="A47" s="90" t="s">
        <v>192</v>
      </c>
      <c r="B47" s="81" t="s">
        <v>195</v>
      </c>
      <c r="C47" s="84"/>
      <c r="D47" s="82" t="s">
        <v>237</v>
      </c>
      <c r="E47" s="82" t="s">
        <v>243</v>
      </c>
    </row>
    <row r="48" spans="1:5" s="52" customFormat="1" ht="15.75">
      <c r="A48" s="89">
        <v>15.2</v>
      </c>
      <c r="B48" s="85"/>
      <c r="C48" s="85"/>
      <c r="D48" s="85"/>
      <c r="E48" s="85"/>
    </row>
    <row r="49" spans="1:5" s="52" customFormat="1" ht="15">
      <c r="A49" s="90" t="s">
        <v>189</v>
      </c>
      <c r="B49" s="81" t="s">
        <v>15</v>
      </c>
      <c r="C49" s="84" t="s">
        <v>199</v>
      </c>
      <c r="D49" s="82" t="s">
        <v>238</v>
      </c>
      <c r="E49" s="82" t="s">
        <v>242</v>
      </c>
    </row>
    <row r="50" spans="1:5" s="52" customFormat="1" ht="15">
      <c r="A50" s="90" t="s">
        <v>42</v>
      </c>
      <c r="B50" s="81" t="s">
        <v>15</v>
      </c>
      <c r="C50" s="84" t="s">
        <v>199</v>
      </c>
      <c r="D50" s="82" t="s">
        <v>239</v>
      </c>
      <c r="E50" s="82" t="s">
        <v>242</v>
      </c>
    </row>
    <row r="51" spans="1:5" s="52" customFormat="1" ht="15">
      <c r="A51" s="90" t="s">
        <v>43</v>
      </c>
      <c r="B51" s="81" t="s">
        <v>15</v>
      </c>
      <c r="C51" s="84" t="s">
        <v>199</v>
      </c>
      <c r="D51" s="82" t="s">
        <v>240</v>
      </c>
      <c r="E51" s="82" t="s">
        <v>242</v>
      </c>
    </row>
    <row r="52" spans="1:5" s="52" customFormat="1" ht="15">
      <c r="A52" s="90" t="s">
        <v>190</v>
      </c>
      <c r="B52" s="81" t="s">
        <v>15</v>
      </c>
      <c r="C52" s="84" t="s">
        <v>205</v>
      </c>
      <c r="D52" s="82" t="s">
        <v>238</v>
      </c>
      <c r="E52" s="82" t="s">
        <v>242</v>
      </c>
    </row>
    <row r="53" spans="1:5" s="52" customFormat="1" ht="15">
      <c r="A53" s="90" t="s">
        <v>40</v>
      </c>
      <c r="B53" s="81" t="s">
        <v>15</v>
      </c>
      <c r="C53" s="84" t="s">
        <v>205</v>
      </c>
      <c r="D53" s="82" t="s">
        <v>239</v>
      </c>
      <c r="E53" s="82" t="s">
        <v>242</v>
      </c>
    </row>
    <row r="54" spans="1:5" ht="15">
      <c r="A54" s="90" t="s">
        <v>41</v>
      </c>
      <c r="B54" s="81" t="s">
        <v>15</v>
      </c>
      <c r="C54" s="84" t="s">
        <v>205</v>
      </c>
      <c r="D54" s="82" t="s">
        <v>240</v>
      </c>
      <c r="E54" s="82" t="s">
        <v>242</v>
      </c>
    </row>
    <row r="55" spans="1:5" ht="127.5">
      <c r="A55" s="91" t="s">
        <v>138</v>
      </c>
      <c r="B55" s="81" t="s">
        <v>15</v>
      </c>
      <c r="C55" s="81" t="s">
        <v>220</v>
      </c>
      <c r="D55" s="82" t="s">
        <v>252</v>
      </c>
      <c r="E55" s="82" t="s">
        <v>245</v>
      </c>
    </row>
    <row r="56" spans="1:5" ht="15">
      <c r="A56" s="90" t="s">
        <v>139</v>
      </c>
      <c r="B56" s="81" t="s">
        <v>15</v>
      </c>
      <c r="C56" s="84" t="s">
        <v>223</v>
      </c>
      <c r="D56" s="82" t="s">
        <v>238</v>
      </c>
      <c r="E56" s="82" t="s">
        <v>242</v>
      </c>
    </row>
    <row r="57" spans="1:5" s="52" customFormat="1" ht="15.75">
      <c r="A57" s="89">
        <v>15.3</v>
      </c>
      <c r="B57" s="85"/>
      <c r="C57" s="85"/>
      <c r="D57" s="85"/>
      <c r="E57" s="85"/>
    </row>
    <row r="58" spans="1:5" ht="15">
      <c r="A58" s="90" t="s">
        <v>142</v>
      </c>
      <c r="B58" s="81" t="s">
        <v>196</v>
      </c>
      <c r="C58" s="84"/>
      <c r="D58" s="82" t="s">
        <v>211</v>
      </c>
      <c r="E58" s="82" t="s">
        <v>242</v>
      </c>
    </row>
    <row r="59" spans="1:5" ht="15">
      <c r="A59" s="90" t="s">
        <v>143</v>
      </c>
      <c r="B59" s="81" t="s">
        <v>196</v>
      </c>
      <c r="C59" s="84"/>
      <c r="D59" s="82" t="s">
        <v>202</v>
      </c>
      <c r="E59" s="82" t="s">
        <v>242</v>
      </c>
    </row>
    <row r="60" spans="1:5" ht="15">
      <c r="A60" s="90" t="s">
        <v>144</v>
      </c>
      <c r="B60" s="81" t="s">
        <v>196</v>
      </c>
      <c r="C60" s="84"/>
      <c r="D60" s="82" t="s">
        <v>203</v>
      </c>
      <c r="E60" s="82" t="s">
        <v>242</v>
      </c>
    </row>
    <row r="61" spans="1:5" ht="15">
      <c r="A61" s="90" t="s">
        <v>145</v>
      </c>
      <c r="B61" s="81" t="s">
        <v>196</v>
      </c>
      <c r="C61" s="84"/>
      <c r="D61" s="82" t="s">
        <v>210</v>
      </c>
      <c r="E61" s="82" t="s">
        <v>242</v>
      </c>
    </row>
    <row r="62" spans="1:5" ht="15">
      <c r="A62" s="90" t="s">
        <v>146</v>
      </c>
      <c r="B62" s="81" t="s">
        <v>196</v>
      </c>
      <c r="C62" s="84"/>
      <c r="D62" s="82" t="s">
        <v>207</v>
      </c>
      <c r="E62" s="82" t="s">
        <v>242</v>
      </c>
    </row>
    <row r="63" spans="1:5" ht="15">
      <c r="A63" s="90" t="s">
        <v>147</v>
      </c>
      <c r="B63" s="81" t="s">
        <v>196</v>
      </c>
      <c r="C63" s="84"/>
      <c r="D63" s="82" t="s">
        <v>208</v>
      </c>
      <c r="E63" s="82" t="s">
        <v>242</v>
      </c>
    </row>
    <row r="64" spans="1:5" ht="15">
      <c r="A64" s="90" t="s">
        <v>49</v>
      </c>
      <c r="B64" s="81" t="s">
        <v>196</v>
      </c>
      <c r="C64" s="84"/>
      <c r="D64" s="82" t="s">
        <v>209</v>
      </c>
      <c r="E64" s="82" t="s">
        <v>242</v>
      </c>
    </row>
    <row r="65" spans="1:5" ht="15">
      <c r="A65" s="90" t="s">
        <v>50</v>
      </c>
      <c r="B65" s="81" t="s">
        <v>196</v>
      </c>
      <c r="C65" s="84"/>
      <c r="D65" s="82" t="s">
        <v>212</v>
      </c>
      <c r="E65" s="82" t="s">
        <v>242</v>
      </c>
    </row>
    <row r="66" spans="1:5" ht="15">
      <c r="A66" s="90" t="s">
        <v>148</v>
      </c>
      <c r="B66" s="81" t="s">
        <v>196</v>
      </c>
      <c r="C66" s="84"/>
      <c r="D66" s="82" t="s">
        <v>213</v>
      </c>
      <c r="E66" s="82" t="s">
        <v>242</v>
      </c>
    </row>
    <row r="67" spans="1:5" s="52" customFormat="1" ht="15.75">
      <c r="A67" s="89">
        <v>18.1</v>
      </c>
      <c r="B67" s="85"/>
      <c r="C67" s="85"/>
      <c r="D67" s="85"/>
      <c r="E67" s="85"/>
    </row>
    <row r="68" spans="1:5" ht="15">
      <c r="A68" s="90" t="s">
        <v>87</v>
      </c>
      <c r="B68" s="81" t="s">
        <v>195</v>
      </c>
      <c r="C68" s="84"/>
      <c r="D68" s="82" t="s">
        <v>253</v>
      </c>
      <c r="E68" s="82" t="s">
        <v>243</v>
      </c>
    </row>
    <row r="69" spans="1:5" ht="15">
      <c r="A69" s="90" t="s">
        <v>85</v>
      </c>
      <c r="B69" s="81" t="s">
        <v>195</v>
      </c>
      <c r="C69" s="84"/>
      <c r="D69" s="82" t="s">
        <v>254</v>
      </c>
      <c r="E69" s="82" t="s">
        <v>243</v>
      </c>
    </row>
    <row r="70" spans="1:5" ht="15">
      <c r="A70" s="90" t="s">
        <v>166</v>
      </c>
      <c r="B70" s="81" t="s">
        <v>195</v>
      </c>
      <c r="C70" s="84"/>
      <c r="D70" s="82" t="s">
        <v>255</v>
      </c>
      <c r="E70" s="82" t="s">
        <v>243</v>
      </c>
    </row>
    <row r="71" spans="1:5" ht="15">
      <c r="A71" s="90" t="s">
        <v>86</v>
      </c>
      <c r="B71" s="81" t="s">
        <v>195</v>
      </c>
      <c r="C71" s="84"/>
      <c r="D71" s="82" t="s">
        <v>256</v>
      </c>
      <c r="E71" s="82" t="s">
        <v>243</v>
      </c>
    </row>
    <row r="72" spans="1:5" ht="24">
      <c r="A72" s="90" t="s">
        <v>88</v>
      </c>
      <c r="B72" s="81" t="s">
        <v>195</v>
      </c>
      <c r="C72" s="84"/>
      <c r="D72" s="82" t="s">
        <v>257</v>
      </c>
      <c r="E72" s="82" t="s">
        <v>243</v>
      </c>
    </row>
    <row r="73" spans="1:5" ht="15">
      <c r="A73" s="90" t="s">
        <v>94</v>
      </c>
      <c r="B73" s="81" t="s">
        <v>195</v>
      </c>
      <c r="C73" s="84"/>
      <c r="D73" s="82" t="s">
        <v>248</v>
      </c>
      <c r="E73" s="82" t="s">
        <v>243</v>
      </c>
    </row>
    <row r="75" ht="15">
      <c r="A75" s="93" t="s">
        <v>246</v>
      </c>
    </row>
    <row r="76" ht="15">
      <c r="A76" s="94" t="s">
        <v>247</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B1" sqref="B1"/>
    </sheetView>
  </sheetViews>
  <sheetFormatPr defaultColWidth="8.8515625" defaultRowHeight="15" customHeight="1"/>
  <cols>
    <col min="1" max="1" width="75.421875" style="42" customWidth="1"/>
    <col min="2" max="2" width="15.7109375" style="42" customWidth="1"/>
    <col min="3" max="3" width="20.7109375" style="42" customWidth="1"/>
    <col min="4" max="16384" width="8.8515625" style="13" customWidth="1"/>
  </cols>
  <sheetData>
    <row r="1" ht="15" customHeight="1">
      <c r="A1" s="55" t="s">
        <v>99</v>
      </c>
    </row>
    <row r="3" spans="1:3" ht="15" customHeight="1">
      <c r="A3" s="140" t="s">
        <v>9</v>
      </c>
      <c r="B3" s="141"/>
      <c r="C3" s="142"/>
    </row>
    <row r="4" spans="1:3" ht="15" customHeight="1">
      <c r="A4" s="54" t="s">
        <v>162</v>
      </c>
      <c r="B4" s="5" t="s">
        <v>277</v>
      </c>
      <c r="C4" s="4"/>
    </row>
    <row r="5" spans="1:3" ht="15" customHeight="1">
      <c r="A5" s="54" t="s">
        <v>163</v>
      </c>
      <c r="B5" s="5" t="s">
        <v>33</v>
      </c>
      <c r="C5" s="4"/>
    </row>
    <row r="6" spans="1:3" ht="285" customHeight="1">
      <c r="A6" s="56" t="s">
        <v>13</v>
      </c>
      <c r="B6" s="138" t="s">
        <v>307</v>
      </c>
      <c r="C6" s="139"/>
    </row>
    <row r="7" spans="1:3" ht="15" customHeight="1">
      <c r="A7" s="57" t="s">
        <v>164</v>
      </c>
      <c r="B7" s="5" t="s">
        <v>277</v>
      </c>
      <c r="C7" s="4"/>
    </row>
    <row r="8" spans="1:3" ht="60" customHeight="1">
      <c r="A8" s="56" t="s">
        <v>32</v>
      </c>
      <c r="B8" s="147"/>
      <c r="C8" s="148"/>
    </row>
    <row r="9" spans="1:3" ht="15" customHeight="1">
      <c r="A9" s="129" t="s">
        <v>165</v>
      </c>
      <c r="B9" s="143"/>
      <c r="C9" s="130"/>
    </row>
    <row r="10" spans="1:7" ht="15" customHeight="1">
      <c r="A10" s="54" t="s">
        <v>87</v>
      </c>
      <c r="B10" s="155">
        <v>4980</v>
      </c>
      <c r="C10" s="4" t="s">
        <v>89</v>
      </c>
      <c r="G10" s="16"/>
    </row>
    <row r="11" spans="1:7" ht="15" customHeight="1">
      <c r="A11" s="54" t="s">
        <v>85</v>
      </c>
      <c r="B11" s="155">
        <v>1527</v>
      </c>
      <c r="C11" s="4" t="s">
        <v>90</v>
      </c>
      <c r="G11" s="16"/>
    </row>
    <row r="12" spans="1:7" ht="15" customHeight="1">
      <c r="A12" s="54" t="s">
        <v>166</v>
      </c>
      <c r="B12" s="155">
        <v>1821</v>
      </c>
      <c r="C12" s="4" t="s">
        <v>91</v>
      </c>
      <c r="G12" s="16"/>
    </row>
    <row r="13" spans="1:7" ht="15" customHeight="1">
      <c r="A13" s="54" t="s">
        <v>86</v>
      </c>
      <c r="B13" s="155">
        <v>0</v>
      </c>
      <c r="C13" s="4" t="s">
        <v>92</v>
      </c>
      <c r="G13" s="15"/>
    </row>
    <row r="14" spans="1:7" ht="30" customHeight="1">
      <c r="A14" s="53" t="s">
        <v>88</v>
      </c>
      <c r="B14" s="155">
        <v>1895</v>
      </c>
      <c r="C14" s="4" t="s">
        <v>93</v>
      </c>
      <c r="G14" s="15"/>
    </row>
    <row r="15" spans="1:7" ht="15" customHeight="1">
      <c r="A15" s="53" t="s">
        <v>94</v>
      </c>
      <c r="B15" s="155">
        <v>10223</v>
      </c>
      <c r="C15" s="4"/>
      <c r="G15" s="15"/>
    </row>
    <row r="16" spans="1:3" ht="15" customHeight="1">
      <c r="A16" s="129" t="s">
        <v>82</v>
      </c>
      <c r="B16" s="143"/>
      <c r="C16" s="130"/>
    </row>
    <row r="17" spans="1:3" ht="15" customHeight="1">
      <c r="A17" s="58" t="s">
        <v>83</v>
      </c>
      <c r="B17" s="147" t="s">
        <v>309</v>
      </c>
      <c r="C17" s="148"/>
    </row>
    <row r="18" spans="1:3" ht="15" customHeight="1">
      <c r="A18" s="129" t="s">
        <v>95</v>
      </c>
      <c r="B18" s="143"/>
      <c r="C18" s="130"/>
    </row>
    <row r="19" spans="1:3" ht="155.25" customHeight="1">
      <c r="A19" s="54" t="s">
        <v>10</v>
      </c>
      <c r="B19" s="106" t="s">
        <v>278</v>
      </c>
      <c r="C19" s="4"/>
    </row>
    <row r="20" spans="1:3" ht="15" customHeight="1">
      <c r="A20" s="54" t="s">
        <v>11</v>
      </c>
      <c r="B20" s="5"/>
      <c r="C20" s="4"/>
    </row>
    <row r="21" spans="1:3" ht="15" customHeight="1">
      <c r="A21" s="54" t="s">
        <v>12</v>
      </c>
      <c r="B21" s="5"/>
      <c r="C21" s="4"/>
    </row>
    <row r="22" spans="1:3" ht="15" customHeight="1">
      <c r="A22" s="144" t="s">
        <v>96</v>
      </c>
      <c r="B22" s="145"/>
      <c r="C22" s="146"/>
    </row>
    <row r="23" spans="1:3" ht="15" customHeight="1">
      <c r="A23" s="4" t="s">
        <v>10</v>
      </c>
      <c r="B23" s="5"/>
      <c r="C23" s="4"/>
    </row>
    <row r="24" spans="1:3" ht="15" customHeight="1">
      <c r="A24" s="4" t="s">
        <v>33</v>
      </c>
      <c r="B24" s="107" t="s">
        <v>279</v>
      </c>
      <c r="C24" s="4"/>
    </row>
    <row r="25" spans="1:3" ht="30" customHeight="1">
      <c r="A25" s="59" t="s">
        <v>34</v>
      </c>
      <c r="B25" s="79">
        <v>25.305683263229973</v>
      </c>
      <c r="C25" s="60" t="s">
        <v>97</v>
      </c>
    </row>
    <row r="26" spans="1:3" ht="15" customHeight="1">
      <c r="A26" s="144" t="s">
        <v>35</v>
      </c>
      <c r="B26" s="145"/>
      <c r="C26" s="146"/>
    </row>
    <row r="27" spans="1:3" ht="90" customHeight="1">
      <c r="A27" s="4" t="s">
        <v>98</v>
      </c>
      <c r="B27" s="138" t="s">
        <v>308</v>
      </c>
      <c r="C27" s="139"/>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9" t="s">
        <v>130</v>
      </c>
    </row>
    <row r="2" ht="15" customHeight="1">
      <c r="A2" s="32" t="s">
        <v>31</v>
      </c>
    </row>
    <row r="3" ht="15" customHeight="1">
      <c r="A3" s="32" t="s">
        <v>131</v>
      </c>
    </row>
    <row r="5" spans="1:3" ht="30" customHeight="1">
      <c r="A5" s="8" t="s">
        <v>44</v>
      </c>
      <c r="B5" s="8" t="s">
        <v>30</v>
      </c>
      <c r="C5" s="11" t="s">
        <v>17</v>
      </c>
    </row>
    <row r="6" spans="1:3" ht="15" customHeight="1">
      <c r="A6" s="10" t="s">
        <v>280</v>
      </c>
      <c r="B6" s="10">
        <v>3.7</v>
      </c>
      <c r="C6" s="10" t="s">
        <v>281</v>
      </c>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4"/>
  <sheetViews>
    <sheetView tabSelected="1" workbookViewId="0" topLeftCell="A1">
      <selection activeCell="C1" sqref="C1"/>
    </sheetView>
  </sheetViews>
  <sheetFormatPr defaultColWidth="15.7109375" defaultRowHeight="15" customHeight="1"/>
  <cols>
    <col min="1" max="1" width="45.7109375" style="19" customWidth="1"/>
    <col min="2" max="6" width="18.7109375" style="19" customWidth="1"/>
    <col min="7" max="16384" width="15.7109375" style="19" customWidth="1"/>
  </cols>
  <sheetData>
    <row r="1" spans="1:6" ht="15" customHeight="1">
      <c r="A1" s="18" t="s">
        <v>159</v>
      </c>
      <c r="F1" s="18"/>
    </row>
    <row r="3" spans="1:17" s="35" customFormat="1" ht="60" customHeight="1">
      <c r="A3" s="34" t="s">
        <v>58</v>
      </c>
      <c r="B3" s="36" t="s">
        <v>59</v>
      </c>
      <c r="C3" s="36" t="s">
        <v>18</v>
      </c>
      <c r="D3" s="36" t="s">
        <v>62</v>
      </c>
      <c r="E3" s="36" t="s">
        <v>63</v>
      </c>
      <c r="F3" s="36" t="s">
        <v>57</v>
      </c>
      <c r="G3" s="31"/>
      <c r="H3" s="36" t="s">
        <v>303</v>
      </c>
      <c r="I3" s="36" t="s">
        <v>304</v>
      </c>
      <c r="J3" s="31"/>
      <c r="K3" s="31"/>
      <c r="L3" s="31"/>
      <c r="M3" s="31"/>
      <c r="N3" s="31"/>
      <c r="O3" s="31"/>
      <c r="P3" s="31"/>
      <c r="Q3" s="31"/>
    </row>
    <row r="4" spans="1:17" s="65" customFormat="1" ht="30" customHeight="1">
      <c r="A4" s="111" t="s">
        <v>156</v>
      </c>
      <c r="B4" s="112"/>
      <c r="C4" s="112"/>
      <c r="D4" s="112"/>
      <c r="E4" s="112"/>
      <c r="F4" s="113"/>
      <c r="G4" s="64"/>
      <c r="H4" s="149"/>
      <c r="I4" s="149"/>
      <c r="J4" s="64"/>
      <c r="K4" s="64"/>
      <c r="L4" s="64"/>
      <c r="M4" s="64"/>
      <c r="N4" s="64"/>
      <c r="O4" s="64"/>
      <c r="P4" s="64"/>
      <c r="Q4" s="64"/>
    </row>
    <row r="5" spans="1:13" s="16" customFormat="1" ht="45" customHeight="1">
      <c r="A5" s="17" t="s">
        <v>181</v>
      </c>
      <c r="B5" s="79">
        <v>65.890725238</v>
      </c>
      <c r="C5" s="101">
        <v>0.02622306166680567</v>
      </c>
      <c r="D5" s="100">
        <v>1.727856551179408</v>
      </c>
      <c r="E5" s="79" t="s">
        <v>258</v>
      </c>
      <c r="F5" s="155">
        <v>490</v>
      </c>
      <c r="G5" s="77"/>
      <c r="H5" s="150">
        <v>1.16</v>
      </c>
      <c r="I5" s="151"/>
      <c r="J5" s="104"/>
      <c r="K5" s="104"/>
      <c r="M5" s="104"/>
    </row>
    <row r="6" spans="1:17" ht="45" customHeight="1">
      <c r="A6" s="17" t="s">
        <v>119</v>
      </c>
      <c r="B6" s="80">
        <v>70.410833036</v>
      </c>
      <c r="C6" s="102">
        <v>0.03306285215233375</v>
      </c>
      <c r="D6" s="103">
        <v>2.3279829625899096</v>
      </c>
      <c r="E6" s="80" t="s">
        <v>259</v>
      </c>
      <c r="F6" s="92">
        <v>265</v>
      </c>
      <c r="G6" s="16"/>
      <c r="H6" s="152"/>
      <c r="I6" s="152"/>
      <c r="J6" s="104"/>
      <c r="K6" s="104"/>
      <c r="L6" s="16"/>
      <c r="M6" s="104"/>
      <c r="N6" s="16"/>
      <c r="O6" s="16"/>
      <c r="P6" s="16"/>
      <c r="Q6" s="16"/>
    </row>
    <row r="7" spans="1:17" ht="45" customHeight="1">
      <c r="A7" s="17" t="s">
        <v>120</v>
      </c>
      <c r="B7" s="80">
        <v>61.517738924</v>
      </c>
      <c r="C7" s="102">
        <v>0.04120814306203452</v>
      </c>
      <c r="D7" s="103">
        <v>2.535031786430309</v>
      </c>
      <c r="E7" s="80" t="s">
        <v>260</v>
      </c>
      <c r="F7" s="92">
        <v>225</v>
      </c>
      <c r="G7" s="16"/>
      <c r="H7" s="152"/>
      <c r="I7" s="152"/>
      <c r="J7" s="104"/>
      <c r="K7" s="104"/>
      <c r="L7" s="16"/>
      <c r="M7" s="104"/>
      <c r="N7" s="16"/>
      <c r="O7" s="16"/>
      <c r="P7" s="16"/>
      <c r="Q7" s="16"/>
    </row>
    <row r="8" spans="1:17" s="20" customFormat="1" ht="45" customHeight="1">
      <c r="A8" s="17" t="s">
        <v>182</v>
      </c>
      <c r="B8" s="80">
        <v>1.6033405465</v>
      </c>
      <c r="C8" s="102">
        <v>0.08043541318523971</v>
      </c>
      <c r="D8" s="103">
        <v>0.12896535933262593</v>
      </c>
      <c r="E8" s="80" t="s">
        <v>261</v>
      </c>
      <c r="F8" s="92">
        <v>121</v>
      </c>
      <c r="G8" s="15"/>
      <c r="H8" s="153"/>
      <c r="I8" s="153"/>
      <c r="J8" s="104"/>
      <c r="K8" s="104"/>
      <c r="L8" s="15"/>
      <c r="M8" s="104"/>
      <c r="N8" s="15"/>
      <c r="O8" s="15"/>
      <c r="P8" s="15"/>
      <c r="Q8" s="15"/>
    </row>
    <row r="9" spans="1:17" s="20" customFormat="1" ht="30" customHeight="1">
      <c r="A9" s="111" t="s">
        <v>155</v>
      </c>
      <c r="B9" s="112"/>
      <c r="C9" s="112"/>
      <c r="D9" s="112"/>
      <c r="E9" s="112"/>
      <c r="F9" s="113"/>
      <c r="G9" s="15"/>
      <c r="H9" s="153"/>
      <c r="I9" s="153"/>
      <c r="J9" s="15"/>
      <c r="K9" s="15"/>
      <c r="L9" s="15"/>
      <c r="M9" s="15"/>
      <c r="N9" s="15"/>
      <c r="O9" s="15"/>
      <c r="P9" s="15"/>
      <c r="Q9" s="15"/>
    </row>
    <row r="10" spans="1:13" s="16" customFormat="1" ht="45" customHeight="1">
      <c r="A10" s="17" t="s">
        <v>183</v>
      </c>
      <c r="B10" s="79">
        <v>40.452265517</v>
      </c>
      <c r="C10" s="101">
        <v>0.012457508856457543</v>
      </c>
      <c r="D10" s="100">
        <v>0.5039344559458796</v>
      </c>
      <c r="E10" s="79" t="s">
        <v>262</v>
      </c>
      <c r="F10" s="155">
        <v>3592</v>
      </c>
      <c r="G10" s="77"/>
      <c r="H10" s="150">
        <v>0.9</v>
      </c>
      <c r="I10" s="154"/>
      <c r="J10" s="104"/>
      <c r="K10" s="104"/>
      <c r="M10" s="104"/>
    </row>
    <row r="11" spans="1:17" ht="45" customHeight="1">
      <c r="A11" s="17" t="s">
        <v>118</v>
      </c>
      <c r="B11" s="80">
        <v>38.874782241</v>
      </c>
      <c r="C11" s="102">
        <v>0.017745648191153814</v>
      </c>
      <c r="D11" s="103">
        <v>0.6898582091644888</v>
      </c>
      <c r="E11" s="80" t="s">
        <v>263</v>
      </c>
      <c r="F11" s="92">
        <v>1810</v>
      </c>
      <c r="G11" s="16"/>
      <c r="H11" s="104"/>
      <c r="I11" s="16"/>
      <c r="J11" s="104"/>
      <c r="K11" s="104"/>
      <c r="L11" s="16"/>
      <c r="M11" s="104"/>
      <c r="N11" s="16"/>
      <c r="O11" s="16"/>
      <c r="P11" s="16"/>
      <c r="Q11" s="16"/>
    </row>
    <row r="12" spans="1:17" ht="45" customHeight="1">
      <c r="A12" s="17" t="s">
        <v>160</v>
      </c>
      <c r="B12" s="80">
        <v>42.010226265</v>
      </c>
      <c r="C12" s="102">
        <v>0.017528951711884535</v>
      </c>
      <c r="D12" s="103">
        <v>0.7363952276033826</v>
      </c>
      <c r="E12" s="80" t="s">
        <v>264</v>
      </c>
      <c r="F12" s="92">
        <v>1782</v>
      </c>
      <c r="G12" s="16"/>
      <c r="H12" s="104"/>
      <c r="I12" s="16"/>
      <c r="J12" s="104"/>
      <c r="K12" s="104"/>
      <c r="L12" s="16"/>
      <c r="M12" s="104"/>
      <c r="N12" s="16"/>
      <c r="O12" s="16"/>
      <c r="P12" s="16"/>
      <c r="Q12" s="16"/>
    </row>
    <row r="13" spans="1:17" ht="45" customHeight="1">
      <c r="A13" s="17" t="s">
        <v>184</v>
      </c>
      <c r="B13" s="80">
        <v>32.873787994</v>
      </c>
      <c r="C13" s="102">
        <v>0.05208114126997287</v>
      </c>
      <c r="D13" s="103">
        <v>1.7121043965839349</v>
      </c>
      <c r="E13" s="80" t="s">
        <v>265</v>
      </c>
      <c r="F13" s="92">
        <v>246</v>
      </c>
      <c r="G13" s="16"/>
      <c r="H13" s="104"/>
      <c r="I13" s="16"/>
      <c r="J13" s="104"/>
      <c r="K13" s="104"/>
      <c r="L13" s="16"/>
      <c r="M13" s="104"/>
      <c r="N13" s="16"/>
      <c r="O13" s="16"/>
      <c r="P13" s="16"/>
      <c r="Q13" s="16"/>
    </row>
    <row r="14" spans="1:17" ht="45" customHeight="1">
      <c r="A14" s="17" t="s">
        <v>185</v>
      </c>
      <c r="B14" s="80">
        <v>45.045947083</v>
      </c>
      <c r="C14" s="102">
        <v>0.02961946193067582</v>
      </c>
      <c r="D14" s="103">
        <v>1.3342367147624339</v>
      </c>
      <c r="E14" s="80" t="s">
        <v>266</v>
      </c>
      <c r="F14" s="92">
        <v>618</v>
      </c>
      <c r="G14" s="16"/>
      <c r="H14" s="104"/>
      <c r="I14" s="16"/>
      <c r="J14" s="104"/>
      <c r="K14" s="104"/>
      <c r="L14" s="16"/>
      <c r="M14" s="104"/>
      <c r="N14" s="16"/>
      <c r="O14" s="16"/>
      <c r="P14" s="16"/>
      <c r="Q14" s="16"/>
    </row>
    <row r="15" spans="1:17" ht="45" customHeight="1">
      <c r="A15" s="17" t="s">
        <v>186</v>
      </c>
      <c r="B15" s="80">
        <v>48.299524372</v>
      </c>
      <c r="C15" s="102">
        <v>0.016018502327514898</v>
      </c>
      <c r="D15" s="103">
        <v>0.7736860435656937</v>
      </c>
      <c r="E15" s="80" t="s">
        <v>267</v>
      </c>
      <c r="F15" s="92">
        <v>2014</v>
      </c>
      <c r="G15" s="16"/>
      <c r="H15" s="104"/>
      <c r="I15" s="16"/>
      <c r="J15" s="104"/>
      <c r="K15" s="104"/>
      <c r="L15" s="16"/>
      <c r="M15" s="104"/>
      <c r="N15" s="16"/>
      <c r="O15" s="16"/>
      <c r="P15" s="16"/>
      <c r="Q15" s="16"/>
    </row>
    <row r="16" spans="1:13" ht="45" customHeight="1">
      <c r="A16" s="17" t="s">
        <v>187</v>
      </c>
      <c r="B16" s="80">
        <v>24.618839803</v>
      </c>
      <c r="C16" s="102">
        <v>0.02793343781309978</v>
      </c>
      <c r="D16" s="103">
        <v>0.6876888306646052</v>
      </c>
      <c r="E16" s="80" t="s">
        <v>268</v>
      </c>
      <c r="F16" s="92">
        <v>960</v>
      </c>
      <c r="H16" s="105"/>
      <c r="I16" s="16"/>
      <c r="J16" s="104"/>
      <c r="K16" s="104"/>
      <c r="M16" s="104"/>
    </row>
    <row r="17" spans="1:13" ht="45" customHeight="1">
      <c r="A17" s="17" t="s">
        <v>121</v>
      </c>
      <c r="B17" s="80">
        <v>16.7580854</v>
      </c>
      <c r="C17" s="102">
        <v>0.0871464625052103</v>
      </c>
      <c r="D17" s="103">
        <v>1.460407860986141</v>
      </c>
      <c r="E17" s="80" t="s">
        <v>269</v>
      </c>
      <c r="F17" s="92">
        <v>98</v>
      </c>
      <c r="H17" s="105"/>
      <c r="I17" s="16"/>
      <c r="J17" s="104"/>
      <c r="K17" s="104"/>
      <c r="M17" s="104"/>
    </row>
    <row r="18" spans="1:13" ht="45" customHeight="1">
      <c r="A18" s="17" t="s">
        <v>122</v>
      </c>
      <c r="B18" s="80">
        <v>37.459475682</v>
      </c>
      <c r="C18" s="102">
        <v>0.015624693873865572</v>
      </c>
      <c r="D18" s="103">
        <v>0.5852928402075418</v>
      </c>
      <c r="E18" s="80" t="s">
        <v>270</v>
      </c>
      <c r="F18" s="92">
        <v>2400</v>
      </c>
      <c r="H18" s="105"/>
      <c r="I18" s="16"/>
      <c r="J18" s="104"/>
      <c r="K18" s="104"/>
      <c r="M18" s="104"/>
    </row>
    <row r="19" spans="1:13" ht="45" customHeight="1">
      <c r="A19" s="17" t="s">
        <v>123</v>
      </c>
      <c r="B19" s="80">
        <v>55.974564564</v>
      </c>
      <c r="C19" s="102">
        <v>0.019866992100367</v>
      </c>
      <c r="D19" s="103">
        <v>1.112046232018939</v>
      </c>
      <c r="E19" s="80" t="s">
        <v>271</v>
      </c>
      <c r="F19" s="92">
        <v>1094</v>
      </c>
      <c r="H19" s="105"/>
      <c r="I19" s="16"/>
      <c r="J19" s="104"/>
      <c r="K19" s="104"/>
      <c r="M19" s="104"/>
    </row>
    <row r="20" spans="1:13" ht="45" customHeight="1">
      <c r="A20" s="17" t="s">
        <v>174</v>
      </c>
      <c r="B20" s="80">
        <v>51.355573262</v>
      </c>
      <c r="C20" s="102">
        <v>0.012013158222921932</v>
      </c>
      <c r="D20" s="103">
        <v>0.6169426272196099</v>
      </c>
      <c r="E20" s="80" t="s">
        <v>272</v>
      </c>
      <c r="F20" s="92">
        <v>3332</v>
      </c>
      <c r="H20" s="105"/>
      <c r="I20" s="16"/>
      <c r="J20" s="104"/>
      <c r="K20" s="104"/>
      <c r="M20" s="104"/>
    </row>
    <row r="21" spans="1:13" ht="45" customHeight="1">
      <c r="A21" s="17" t="s">
        <v>124</v>
      </c>
      <c r="B21" s="80">
        <v>12.243796878</v>
      </c>
      <c r="C21" s="102">
        <v>0.1841741644468986</v>
      </c>
      <c r="D21" s="103">
        <v>2.254991059689871</v>
      </c>
      <c r="E21" s="80" t="s">
        <v>273</v>
      </c>
      <c r="F21" s="92">
        <v>26</v>
      </c>
      <c r="H21" s="105"/>
      <c r="I21" s="16"/>
      <c r="J21" s="104"/>
      <c r="K21" s="104"/>
      <c r="M21" s="104"/>
    </row>
    <row r="22" spans="1:13" ht="45" customHeight="1">
      <c r="A22" s="17" t="s">
        <v>175</v>
      </c>
      <c r="B22" s="80">
        <v>9.8902675336</v>
      </c>
      <c r="C22" s="102">
        <v>0.057972680991200065</v>
      </c>
      <c r="D22" s="103">
        <v>0.5733653246446619</v>
      </c>
      <c r="E22" s="80" t="s">
        <v>274</v>
      </c>
      <c r="F22" s="92">
        <v>234</v>
      </c>
      <c r="H22" s="105"/>
      <c r="I22" s="16"/>
      <c r="J22" s="104"/>
      <c r="K22" s="104"/>
      <c r="M22" s="104"/>
    </row>
    <row r="23" spans="1:6" ht="30" customHeight="1">
      <c r="A23" s="111" t="s">
        <v>157</v>
      </c>
      <c r="B23" s="112"/>
      <c r="C23" s="112"/>
      <c r="D23" s="112"/>
      <c r="E23" s="112"/>
      <c r="F23" s="113"/>
    </row>
    <row r="24" spans="1:6" ht="45" customHeight="1">
      <c r="A24" s="17" t="s">
        <v>176</v>
      </c>
      <c r="B24" s="80">
        <v>87.950271627</v>
      </c>
      <c r="C24" s="102">
        <v>0.008397013939788651</v>
      </c>
      <c r="D24" s="80">
        <v>1.59</v>
      </c>
      <c r="E24" s="80" t="s">
        <v>299</v>
      </c>
      <c r="F24" s="92">
        <v>3242</v>
      </c>
    </row>
    <row r="25" spans="1:6" ht="45" customHeight="1">
      <c r="A25" s="17" t="s">
        <v>177</v>
      </c>
      <c r="B25" s="80">
        <v>53.018430662</v>
      </c>
      <c r="C25" s="102">
        <v>0.008397013939788651</v>
      </c>
      <c r="D25" s="80">
        <v>3.41</v>
      </c>
      <c r="E25" s="80" t="s">
        <v>300</v>
      </c>
      <c r="F25" s="92">
        <v>131</v>
      </c>
    </row>
    <row r="26" spans="1:6" ht="30" customHeight="1">
      <c r="A26" s="111" t="s">
        <v>125</v>
      </c>
      <c r="B26" s="112"/>
      <c r="C26" s="112"/>
      <c r="D26" s="112"/>
      <c r="E26" s="112"/>
      <c r="F26" s="113"/>
    </row>
    <row r="27" spans="1:13" ht="45" customHeight="1">
      <c r="A27" s="17" t="s">
        <v>188</v>
      </c>
      <c r="B27" s="80">
        <v>58.075677389</v>
      </c>
      <c r="C27" s="102">
        <v>0.008397013939788651</v>
      </c>
      <c r="D27" s="103">
        <v>0.48766227259607947</v>
      </c>
      <c r="E27" s="80" t="s">
        <v>275</v>
      </c>
      <c r="F27" s="92">
        <v>5748</v>
      </c>
      <c r="H27" s="105"/>
      <c r="J27" s="104"/>
      <c r="K27" s="104"/>
      <c r="M27" s="104"/>
    </row>
    <row r="28" spans="1:6" s="66" customFormat="1" ht="30" customHeight="1">
      <c r="A28" s="111" t="s">
        <v>158</v>
      </c>
      <c r="B28" s="112"/>
      <c r="C28" s="112"/>
      <c r="D28" s="112"/>
      <c r="E28" s="112"/>
      <c r="F28" s="113"/>
    </row>
    <row r="29" spans="1:6" ht="45" customHeight="1">
      <c r="A29" s="37" t="s">
        <v>180</v>
      </c>
      <c r="B29" s="80">
        <v>434.69402491</v>
      </c>
      <c r="C29" s="102">
        <f>D29/B29</f>
        <v>0.10375113853782003</v>
      </c>
      <c r="D29" s="80">
        <v>45.1</v>
      </c>
      <c r="E29" s="80" t="s">
        <v>298</v>
      </c>
      <c r="F29" s="92">
        <v>860</v>
      </c>
    </row>
    <row r="30" spans="1:6" s="66" customFormat="1" ht="30" customHeight="1">
      <c r="A30" s="114" t="s">
        <v>126</v>
      </c>
      <c r="B30" s="115"/>
      <c r="C30" s="115"/>
      <c r="D30" s="115"/>
      <c r="E30" s="115"/>
      <c r="F30" s="116"/>
    </row>
    <row r="31" spans="1:6" ht="45" customHeight="1">
      <c r="A31" s="37" t="s">
        <v>178</v>
      </c>
      <c r="B31" s="80">
        <v>671.63264788</v>
      </c>
      <c r="C31" s="102">
        <f>D31/B31</f>
        <v>0.028289273995201484</v>
      </c>
      <c r="D31" s="80">
        <v>19</v>
      </c>
      <c r="E31" s="80" t="s">
        <v>296</v>
      </c>
      <c r="F31" s="92">
        <v>609</v>
      </c>
    </row>
    <row r="32" spans="1:6" ht="45" customHeight="1">
      <c r="A32" s="37" t="s">
        <v>179</v>
      </c>
      <c r="B32" s="80">
        <v>30.976689643</v>
      </c>
      <c r="C32" s="102">
        <f>D32/B32</f>
        <v>0.04325833442640984</v>
      </c>
      <c r="D32" s="80">
        <v>1.34</v>
      </c>
      <c r="E32" s="80" t="s">
        <v>297</v>
      </c>
      <c r="F32" s="92">
        <v>3807</v>
      </c>
    </row>
    <row r="34" ht="15" customHeight="1">
      <c r="A34" s="76" t="s">
        <v>173</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117</v>
      </c>
      <c r="B1" s="6"/>
    </row>
    <row r="2" spans="1:2" ht="15">
      <c r="A2" s="39" t="s">
        <v>77</v>
      </c>
      <c r="B2" s="6"/>
    </row>
    <row r="4" spans="1:3" s="63" customFormat="1" ht="25.5">
      <c r="A4" s="27"/>
      <c r="B4" s="27" t="s">
        <v>64</v>
      </c>
      <c r="C4" s="27" t="s">
        <v>69</v>
      </c>
    </row>
    <row r="5" spans="1:3" ht="51">
      <c r="A5" s="17" t="s">
        <v>191</v>
      </c>
      <c r="B5" s="78">
        <v>2392</v>
      </c>
      <c r="C5" s="78"/>
    </row>
    <row r="6" spans="1:3" ht="51">
      <c r="A6" s="17" t="s">
        <v>36</v>
      </c>
      <c r="B6" s="78">
        <v>35</v>
      </c>
      <c r="C6" s="78"/>
    </row>
    <row r="7" spans="1:3" ht="25.5">
      <c r="A7" s="27" t="s">
        <v>81</v>
      </c>
      <c r="B7" s="78">
        <v>7053</v>
      </c>
      <c r="C7" s="78"/>
    </row>
    <row r="8" spans="1:3" ht="15">
      <c r="A8" s="2" t="s">
        <v>19</v>
      </c>
      <c r="B8" s="79">
        <f>(B5+B6)/B7*100</f>
        <v>34.41088898341131</v>
      </c>
      <c r="C8" s="78"/>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6"/>
  <sheetViews>
    <sheetView workbookViewId="0" topLeftCell="A1">
      <selection activeCell="F1" sqref="F1"/>
    </sheetView>
  </sheetViews>
  <sheetFormatPr defaultColWidth="9.140625" defaultRowHeight="15"/>
  <cols>
    <col min="1" max="1" width="20.7109375" style="0" customWidth="1"/>
    <col min="2" max="11" width="10.7109375" style="0" customWidth="1"/>
  </cols>
  <sheetData>
    <row r="1" spans="1:11" ht="15">
      <c r="A1" s="6" t="s">
        <v>100</v>
      </c>
      <c r="B1" s="1"/>
      <c r="C1" s="1"/>
      <c r="D1" s="1"/>
      <c r="E1" s="1"/>
      <c r="F1" s="1"/>
      <c r="G1" s="1"/>
      <c r="H1" s="1"/>
      <c r="I1" s="1"/>
      <c r="J1" s="7"/>
      <c r="K1" s="1"/>
    </row>
    <row r="2" spans="1:11" ht="15">
      <c r="A2" s="39" t="s">
        <v>77</v>
      </c>
      <c r="B2" s="1"/>
      <c r="C2" s="1"/>
      <c r="D2" s="1"/>
      <c r="E2" s="1"/>
      <c r="F2" s="1"/>
      <c r="G2" s="1"/>
      <c r="H2" s="1"/>
      <c r="I2" s="1"/>
      <c r="J2" s="7"/>
      <c r="K2" s="1"/>
    </row>
    <row r="3" spans="1:11" ht="15">
      <c r="A3" s="39" t="s">
        <v>75</v>
      </c>
      <c r="B3" s="1"/>
      <c r="C3" s="1"/>
      <c r="D3" s="1"/>
      <c r="E3" s="1"/>
      <c r="F3" s="1"/>
      <c r="G3" s="1"/>
      <c r="H3" s="1"/>
      <c r="I3" s="1"/>
      <c r="J3" s="7"/>
      <c r="K3" s="1"/>
    </row>
    <row r="4" s="1" customFormat="1" ht="15" customHeight="1">
      <c r="F4" s="7"/>
    </row>
    <row r="5" spans="1:6" s="1" customFormat="1" ht="15" customHeight="1">
      <c r="A5" s="118"/>
      <c r="B5" s="118"/>
      <c r="C5" s="45" t="s">
        <v>70</v>
      </c>
      <c r="D5" s="45" t="s">
        <v>71</v>
      </c>
      <c r="F5" s="7"/>
    </row>
    <row r="6" spans="1:6" s="1" customFormat="1" ht="15" customHeight="1">
      <c r="A6" s="117" t="s">
        <v>74</v>
      </c>
      <c r="B6" s="117"/>
      <c r="C6" s="156">
        <f>B41/C13</f>
        <v>0.1267545725223309</v>
      </c>
      <c r="D6" s="157"/>
      <c r="F6" s="7"/>
    </row>
    <row r="7" spans="1:6" s="1" customFormat="1" ht="15" customHeight="1">
      <c r="A7" s="39"/>
      <c r="F7" s="7"/>
    </row>
    <row r="8" spans="1:6" s="1" customFormat="1" ht="15" customHeight="1">
      <c r="A8" s="123" t="s">
        <v>67</v>
      </c>
      <c r="B8" s="124"/>
      <c r="C8" s="124"/>
      <c r="D8" s="124"/>
      <c r="E8" s="125"/>
      <c r="F8" s="44"/>
    </row>
    <row r="9" spans="1:6" s="1" customFormat="1" ht="30" customHeight="1">
      <c r="A9" s="122" t="s">
        <v>68</v>
      </c>
      <c r="B9" s="122"/>
      <c r="C9" s="122"/>
      <c r="D9" s="122"/>
      <c r="E9" s="71" t="s">
        <v>294</v>
      </c>
      <c r="F9" s="26"/>
    </row>
    <row r="10" spans="1:8" s="1" customFormat="1" ht="45" customHeight="1">
      <c r="A10" s="122" t="s">
        <v>72</v>
      </c>
      <c r="B10" s="122"/>
      <c r="C10" s="122"/>
      <c r="D10" s="122"/>
      <c r="E10" s="71" t="s">
        <v>295</v>
      </c>
      <c r="F10" s="43"/>
      <c r="H10" s="42"/>
    </row>
    <row r="11" spans="1:8" s="1" customFormat="1" ht="15" customHeight="1">
      <c r="A11" s="41"/>
      <c r="B11" s="41"/>
      <c r="C11" s="41"/>
      <c r="D11" s="41"/>
      <c r="E11" s="26"/>
      <c r="F11" s="43"/>
      <c r="H11" s="42"/>
    </row>
    <row r="12" spans="1:6" s="1" customFormat="1" ht="45" customHeight="1">
      <c r="A12" s="119" t="s">
        <v>154</v>
      </c>
      <c r="B12" s="119"/>
      <c r="C12" s="33" t="s">
        <v>64</v>
      </c>
      <c r="D12" s="33" t="s">
        <v>69</v>
      </c>
      <c r="F12" s="7"/>
    </row>
    <row r="13" spans="1:6" s="1" customFormat="1" ht="15" customHeight="1">
      <c r="A13" s="118"/>
      <c r="B13" s="118"/>
      <c r="C13" s="157">
        <v>7053</v>
      </c>
      <c r="D13" s="157"/>
      <c r="F13" s="7"/>
    </row>
    <row r="14" spans="1:8" s="1" customFormat="1" ht="15" customHeight="1">
      <c r="A14" s="41"/>
      <c r="B14" s="41"/>
      <c r="C14" s="41"/>
      <c r="D14" s="41"/>
      <c r="E14" s="26"/>
      <c r="F14" s="43"/>
      <c r="H14" s="42"/>
    </row>
    <row r="15" spans="1:11" ht="15">
      <c r="A15" s="6"/>
      <c r="B15" s="1"/>
      <c r="C15" s="1"/>
      <c r="D15" s="1"/>
      <c r="E15" s="1"/>
      <c r="F15" s="1"/>
      <c r="G15" s="1"/>
      <c r="H15" s="1"/>
      <c r="I15" s="1"/>
      <c r="J15" s="7"/>
      <c r="K15" s="1"/>
    </row>
    <row r="16" spans="1:11" ht="124.15" customHeight="1">
      <c r="A16" s="127"/>
      <c r="B16" s="129" t="s">
        <v>76</v>
      </c>
      <c r="C16" s="130"/>
      <c r="D16" s="129" t="s">
        <v>116</v>
      </c>
      <c r="E16" s="130"/>
      <c r="F16" s="129" t="s">
        <v>53</v>
      </c>
      <c r="G16" s="130"/>
      <c r="H16" s="129" t="s">
        <v>80</v>
      </c>
      <c r="I16" s="130"/>
      <c r="J16" s="61" t="s">
        <v>78</v>
      </c>
      <c r="K16" s="62" t="s">
        <v>61</v>
      </c>
    </row>
    <row r="17" spans="1:11" ht="15">
      <c r="A17" s="128"/>
      <c r="B17" s="21" t="s">
        <v>14</v>
      </c>
      <c r="C17" s="21" t="s">
        <v>15</v>
      </c>
      <c r="D17" s="21" t="s">
        <v>14</v>
      </c>
      <c r="E17" s="21" t="s">
        <v>15</v>
      </c>
      <c r="F17" s="21" t="s">
        <v>14</v>
      </c>
      <c r="G17" s="21" t="s">
        <v>15</v>
      </c>
      <c r="H17" s="21" t="s">
        <v>14</v>
      </c>
      <c r="I17" s="21" t="s">
        <v>15</v>
      </c>
      <c r="J17" s="22" t="s">
        <v>15</v>
      </c>
      <c r="K17" s="38" t="s">
        <v>15</v>
      </c>
    </row>
    <row r="18" spans="1:11" ht="30" customHeight="1">
      <c r="A18" s="17" t="s">
        <v>104</v>
      </c>
      <c r="B18" s="92">
        <v>671870.1768750015</v>
      </c>
      <c r="C18" s="80">
        <f>(B18/(B$18+B$21))*100</f>
        <v>9.6096807363354</v>
      </c>
      <c r="D18" s="92"/>
      <c r="E18" s="80" t="e">
        <f aca="true" t="shared" si="0" ref="E18:E23">(D18/(D$18+D$21))*100</f>
        <v>#DIV/0!</v>
      </c>
      <c r="F18" s="158">
        <v>752</v>
      </c>
      <c r="G18" s="80">
        <f>(F18/(F$18+F$21))*100</f>
        <v>7.355962046366038</v>
      </c>
      <c r="H18" s="92"/>
      <c r="I18" s="80" t="e">
        <f>(H18/(H$18+H$21))*100</f>
        <v>#DIV/0!</v>
      </c>
      <c r="J18" s="92"/>
      <c r="K18" s="80" t="e">
        <f aca="true" t="shared" si="1" ref="K18:K23">(J18/(J$18+J$21))*100</f>
        <v>#DIV/0!</v>
      </c>
    </row>
    <row r="19" spans="1:11" ht="30" customHeight="1">
      <c r="A19" s="47" t="s">
        <v>106</v>
      </c>
      <c r="B19" s="92">
        <v>323292.1022499993</v>
      </c>
      <c r="C19" s="80">
        <f>(B19/(B$18+B$21))*100</f>
        <v>4.624009212093942</v>
      </c>
      <c r="D19" s="92"/>
      <c r="E19" s="80" t="e">
        <f t="shared" si="0"/>
        <v>#DIV/0!</v>
      </c>
      <c r="F19" s="158">
        <v>384</v>
      </c>
      <c r="G19" s="80">
        <f aca="true" t="shared" si="2" ref="G19:G23">(F19/(F$18+F$21))*100</f>
        <v>3.7562359385698914</v>
      </c>
      <c r="H19" s="92"/>
      <c r="I19" s="80" t="e">
        <f aca="true" t="shared" si="3" ref="I19:I23">(H19/(H$18+H$21))*100</f>
        <v>#DIV/0!</v>
      </c>
      <c r="J19" s="92"/>
      <c r="K19" s="80" t="e">
        <f t="shared" si="1"/>
        <v>#DIV/0!</v>
      </c>
    </row>
    <row r="20" spans="1:11" ht="30" customHeight="1">
      <c r="A20" s="47" t="s">
        <v>107</v>
      </c>
      <c r="B20" s="92">
        <v>348578.07462499687</v>
      </c>
      <c r="C20" s="80">
        <f aca="true" t="shared" si="4" ref="C20:C23">(B20/(B$18+B$21))*100</f>
        <v>4.985671524241382</v>
      </c>
      <c r="D20" s="92"/>
      <c r="E20" s="80" t="e">
        <f t="shared" si="0"/>
        <v>#DIV/0!</v>
      </c>
      <c r="F20" s="158">
        <v>368</v>
      </c>
      <c r="G20" s="80">
        <f t="shared" si="2"/>
        <v>3.5997261077961458</v>
      </c>
      <c r="H20" s="92"/>
      <c r="I20" s="80" t="e">
        <f t="shared" si="3"/>
        <v>#DIV/0!</v>
      </c>
      <c r="J20" s="92"/>
      <c r="K20" s="80" t="e">
        <f t="shared" si="1"/>
        <v>#DIV/0!</v>
      </c>
    </row>
    <row r="21" spans="1:11" ht="30" customHeight="1">
      <c r="A21" s="17" t="s">
        <v>101</v>
      </c>
      <c r="B21" s="92">
        <v>6319727.102049954</v>
      </c>
      <c r="C21" s="80">
        <f t="shared" si="4"/>
        <v>90.3903192636646</v>
      </c>
      <c r="D21" s="92"/>
      <c r="E21" s="80" t="e">
        <f t="shared" si="0"/>
        <v>#DIV/0!</v>
      </c>
      <c r="F21" s="158">
        <v>9471</v>
      </c>
      <c r="G21" s="80">
        <f t="shared" si="2"/>
        <v>92.64403795363395</v>
      </c>
      <c r="H21" s="92"/>
      <c r="I21" s="80" t="e">
        <f t="shared" si="3"/>
        <v>#DIV/0!</v>
      </c>
      <c r="J21" s="92"/>
      <c r="K21" s="80" t="e">
        <f t="shared" si="1"/>
        <v>#DIV/0!</v>
      </c>
    </row>
    <row r="22" spans="1:11" ht="30" customHeight="1">
      <c r="A22" s="40" t="s">
        <v>102</v>
      </c>
      <c r="B22" s="92">
        <v>3117090.812349939</v>
      </c>
      <c r="C22" s="80">
        <f t="shared" si="4"/>
        <v>44.58338614190362</v>
      </c>
      <c r="D22" s="92"/>
      <c r="E22" s="80" t="e">
        <f t="shared" si="0"/>
        <v>#DIV/0!</v>
      </c>
      <c r="F22" s="158">
        <v>4985</v>
      </c>
      <c r="G22" s="80">
        <f t="shared" si="2"/>
        <v>48.762594150445075</v>
      </c>
      <c r="H22" s="92"/>
      <c r="I22" s="80" t="e">
        <f t="shared" si="3"/>
        <v>#DIV/0!</v>
      </c>
      <c r="J22" s="92"/>
      <c r="K22" s="80" t="e">
        <f t="shared" si="1"/>
        <v>#DIV/0!</v>
      </c>
    </row>
    <row r="23" spans="1:11" ht="30" customHeight="1">
      <c r="A23" s="50" t="s">
        <v>103</v>
      </c>
      <c r="B23" s="92">
        <v>3202636.2897000154</v>
      </c>
      <c r="C23" s="80">
        <f t="shared" si="4"/>
        <v>45.806933121760984</v>
      </c>
      <c r="D23" s="92"/>
      <c r="E23" s="80" t="e">
        <f t="shared" si="0"/>
        <v>#DIV/0!</v>
      </c>
      <c r="F23" s="158">
        <v>4486</v>
      </c>
      <c r="G23" s="80">
        <f t="shared" si="2"/>
        <v>43.88144380318889</v>
      </c>
      <c r="H23" s="92"/>
      <c r="I23" s="80" t="e">
        <f t="shared" si="3"/>
        <v>#DIV/0!</v>
      </c>
      <c r="J23" s="92"/>
      <c r="K23" s="80" t="e">
        <f t="shared" si="1"/>
        <v>#DIV/0!</v>
      </c>
    </row>
    <row r="24" spans="1:11" s="73" customFormat="1" ht="30" customHeight="1">
      <c r="A24" s="72"/>
      <c r="B24" s="160">
        <f>B18+B21</f>
        <v>6991597.278924956</v>
      </c>
      <c r="C24" s="161"/>
      <c r="D24" s="161"/>
      <c r="E24" s="161"/>
      <c r="F24" s="160">
        <f>F18+F21</f>
        <v>10223</v>
      </c>
      <c r="G24" s="161"/>
      <c r="H24" s="26"/>
      <c r="I24" s="26"/>
      <c r="J24" s="43"/>
      <c r="K24" s="26"/>
    </row>
    <row r="25" spans="1:11" ht="124.15" customHeight="1">
      <c r="A25" s="121"/>
      <c r="B25" s="120" t="s">
        <v>76</v>
      </c>
      <c r="C25" s="120"/>
      <c r="D25" s="120" t="s">
        <v>116</v>
      </c>
      <c r="E25" s="120"/>
      <c r="F25" s="120" t="s">
        <v>53</v>
      </c>
      <c r="G25" s="120"/>
      <c r="H25" s="120" t="s">
        <v>80</v>
      </c>
      <c r="I25" s="120"/>
      <c r="J25" s="61" t="s">
        <v>78</v>
      </c>
      <c r="K25" s="62" t="s">
        <v>61</v>
      </c>
    </row>
    <row r="26" spans="1:11" ht="15">
      <c r="A26" s="121"/>
      <c r="B26" s="21" t="s">
        <v>14</v>
      </c>
      <c r="C26" s="21" t="s">
        <v>15</v>
      </c>
      <c r="D26" s="21" t="s">
        <v>14</v>
      </c>
      <c r="E26" s="21" t="s">
        <v>15</v>
      </c>
      <c r="F26" s="21" t="s">
        <v>14</v>
      </c>
      <c r="G26" s="21" t="s">
        <v>15</v>
      </c>
      <c r="H26" s="21" t="s">
        <v>14</v>
      </c>
      <c r="I26" s="21" t="s">
        <v>15</v>
      </c>
      <c r="J26" s="22" t="s">
        <v>15</v>
      </c>
      <c r="K26" s="38" t="s">
        <v>15</v>
      </c>
    </row>
    <row r="27" spans="1:11" ht="30" customHeight="1">
      <c r="A27" s="40" t="s">
        <v>54</v>
      </c>
      <c r="B27" s="92">
        <v>1248094.01149999</v>
      </c>
      <c r="C27" s="80">
        <f aca="true" t="shared" si="5" ref="C27:E38">(B27/(B$18+B$21))*100</f>
        <v>17.851343000864315</v>
      </c>
      <c r="D27" s="92"/>
      <c r="E27" s="80" t="e">
        <f t="shared" si="5"/>
        <v>#DIV/0!</v>
      </c>
      <c r="F27" s="158">
        <v>1389</v>
      </c>
      <c r="G27" s="80">
        <f aca="true" t="shared" si="6" ref="G27:G38">(F27/(F$18+F$21))*100</f>
        <v>13.587009684045778</v>
      </c>
      <c r="H27" s="92"/>
      <c r="I27" s="80" t="e">
        <f aca="true" t="shared" si="7" ref="I27:I38">(H27/(H$18+H$21))*100</f>
        <v>#DIV/0!</v>
      </c>
      <c r="J27" s="92"/>
      <c r="K27" s="80" t="e">
        <f aca="true" t="shared" si="8" ref="K27:K38">(J27/(J$18+J$21))*100</f>
        <v>#DIV/0!</v>
      </c>
    </row>
    <row r="28" spans="1:11" ht="30" customHeight="1">
      <c r="A28" s="40" t="s">
        <v>55</v>
      </c>
      <c r="B28" s="92">
        <v>3145314.79252497</v>
      </c>
      <c r="C28" s="80">
        <f t="shared" si="5"/>
        <v>44.987070436765784</v>
      </c>
      <c r="D28" s="92"/>
      <c r="E28" s="80" t="e">
        <f t="shared" si="5"/>
        <v>#DIV/0!</v>
      </c>
      <c r="F28" s="158">
        <v>4166</v>
      </c>
      <c r="G28" s="80">
        <f t="shared" si="6"/>
        <v>40.75124718771398</v>
      </c>
      <c r="H28" s="92"/>
      <c r="I28" s="80" t="e">
        <f t="shared" si="7"/>
        <v>#DIV/0!</v>
      </c>
      <c r="J28" s="92"/>
      <c r="K28" s="80" t="e">
        <f t="shared" si="8"/>
        <v>#DIV/0!</v>
      </c>
    </row>
    <row r="29" spans="1:11" ht="30" customHeight="1">
      <c r="A29" s="40" t="s">
        <v>105</v>
      </c>
      <c r="B29" s="92">
        <v>1926318.29802496</v>
      </c>
      <c r="C29" s="80">
        <f t="shared" si="5"/>
        <v>27.551905826034005</v>
      </c>
      <c r="D29" s="92"/>
      <c r="E29" s="80" t="e">
        <f t="shared" si="5"/>
        <v>#DIV/0!</v>
      </c>
      <c r="F29" s="158">
        <v>3916</v>
      </c>
      <c r="G29" s="80">
        <f t="shared" si="6"/>
        <v>38.30578108187421</v>
      </c>
      <c r="H29" s="92"/>
      <c r="I29" s="80" t="e">
        <f t="shared" si="7"/>
        <v>#DIV/0!</v>
      </c>
      <c r="J29" s="92"/>
      <c r="K29" s="80" t="e">
        <f t="shared" si="8"/>
        <v>#DIV/0!</v>
      </c>
    </row>
    <row r="30" spans="1:13" ht="60" customHeight="1">
      <c r="A30" s="40" t="s">
        <v>108</v>
      </c>
      <c r="B30" s="92">
        <v>574088.6822999978</v>
      </c>
      <c r="C30" s="80">
        <f t="shared" si="5"/>
        <v>8.211123429984957</v>
      </c>
      <c r="D30" s="92"/>
      <c r="E30" s="80" t="e">
        <f t="shared" si="5"/>
        <v>#DIV/0!</v>
      </c>
      <c r="F30" s="158">
        <v>855</v>
      </c>
      <c r="G30" s="80">
        <f t="shared" si="6"/>
        <v>8.363494081972025</v>
      </c>
      <c r="H30" s="92"/>
      <c r="I30" s="80" t="e">
        <f t="shared" si="7"/>
        <v>#DIV/0!</v>
      </c>
      <c r="J30" s="92"/>
      <c r="K30" s="80" t="e">
        <f t="shared" si="8"/>
        <v>#DIV/0!</v>
      </c>
      <c r="M30" s="159"/>
    </row>
    <row r="31" spans="1:13" ht="60" customHeight="1">
      <c r="A31" s="40" t="s">
        <v>109</v>
      </c>
      <c r="B31" s="92">
        <v>4764937.694574891</v>
      </c>
      <c r="C31" s="80">
        <f t="shared" si="5"/>
        <v>68.15234780381341</v>
      </c>
      <c r="D31" s="92"/>
      <c r="E31" s="80" t="e">
        <f t="shared" si="5"/>
        <v>#DIV/0!</v>
      </c>
      <c r="F31" s="158">
        <v>7323</v>
      </c>
      <c r="G31" s="80">
        <f t="shared" si="6"/>
        <v>71.63259317225862</v>
      </c>
      <c r="H31" s="92"/>
      <c r="I31" s="80" t="e">
        <f t="shared" si="7"/>
        <v>#DIV/0!</v>
      </c>
      <c r="J31" s="92"/>
      <c r="K31" s="80" t="e">
        <f t="shared" si="8"/>
        <v>#DIV/0!</v>
      </c>
      <c r="M31" s="159"/>
    </row>
    <row r="32" spans="1:13" ht="60" customHeight="1">
      <c r="A32" s="40" t="s">
        <v>110</v>
      </c>
      <c r="B32" s="92">
        <v>1650814.257374919</v>
      </c>
      <c r="C32" s="80">
        <f t="shared" si="5"/>
        <v>23.61140368240363</v>
      </c>
      <c r="D32" s="92"/>
      <c r="E32" s="80" t="e">
        <f t="shared" si="5"/>
        <v>#DIV/0!</v>
      </c>
      <c r="F32" s="158">
        <v>2045</v>
      </c>
      <c r="G32" s="80">
        <f t="shared" si="6"/>
        <v>20.003912745769345</v>
      </c>
      <c r="H32" s="92"/>
      <c r="I32" s="80" t="e">
        <f t="shared" si="7"/>
        <v>#DIV/0!</v>
      </c>
      <c r="J32" s="92"/>
      <c r="K32" s="80" t="e">
        <f t="shared" si="8"/>
        <v>#DIV/0!</v>
      </c>
      <c r="M32" s="159"/>
    </row>
    <row r="33" spans="1:11" ht="30" customHeight="1">
      <c r="A33" s="17" t="s">
        <v>111</v>
      </c>
      <c r="B33" s="92">
        <v>2123738.3194749774</v>
      </c>
      <c r="C33" s="80">
        <f t="shared" si="5"/>
        <v>30.375581355016607</v>
      </c>
      <c r="D33" s="92"/>
      <c r="E33" s="80" t="e">
        <f t="shared" si="5"/>
        <v>#DIV/0!</v>
      </c>
      <c r="F33" s="158">
        <v>2471</v>
      </c>
      <c r="G33" s="80">
        <f t="shared" si="6"/>
        <v>24.170986990120316</v>
      </c>
      <c r="H33" s="92"/>
      <c r="I33" s="80" t="e">
        <f t="shared" si="7"/>
        <v>#DIV/0!</v>
      </c>
      <c r="J33" s="92"/>
      <c r="K33" s="80" t="e">
        <f t="shared" si="8"/>
        <v>#DIV/0!</v>
      </c>
    </row>
    <row r="34" spans="1:11" ht="30" customHeight="1">
      <c r="A34" s="17" t="s">
        <v>112</v>
      </c>
      <c r="B34" s="92">
        <v>2349159.4993249243</v>
      </c>
      <c r="C34" s="80">
        <f t="shared" si="5"/>
        <v>33.59975418501416</v>
      </c>
      <c r="D34" s="92"/>
      <c r="E34" s="80" t="e">
        <f t="shared" si="5"/>
        <v>#DIV/0!</v>
      </c>
      <c r="F34" s="158">
        <v>3611</v>
      </c>
      <c r="G34" s="80">
        <f t="shared" si="6"/>
        <v>35.32231243274968</v>
      </c>
      <c r="H34" s="92"/>
      <c r="I34" s="80" t="e">
        <f t="shared" si="7"/>
        <v>#DIV/0!</v>
      </c>
      <c r="J34" s="92"/>
      <c r="K34" s="80" t="e">
        <f t="shared" si="8"/>
        <v>#DIV/0!</v>
      </c>
    </row>
    <row r="35" spans="1:11" ht="30" customHeight="1">
      <c r="A35" s="17" t="s">
        <v>113</v>
      </c>
      <c r="B35" s="92">
        <v>2518699.4601249886</v>
      </c>
      <c r="C35" s="80">
        <f t="shared" si="5"/>
        <v>36.024664459968285</v>
      </c>
      <c r="D35" s="92"/>
      <c r="E35" s="80" t="e">
        <f t="shared" si="5"/>
        <v>#DIV/0!</v>
      </c>
      <c r="F35" s="158">
        <v>4141</v>
      </c>
      <c r="G35" s="80">
        <f t="shared" si="6"/>
        <v>40.50670057713</v>
      </c>
      <c r="H35" s="92"/>
      <c r="I35" s="80" t="e">
        <f t="shared" si="7"/>
        <v>#DIV/0!</v>
      </c>
      <c r="J35" s="92"/>
      <c r="K35" s="80" t="e">
        <f t="shared" si="8"/>
        <v>#DIV/0!</v>
      </c>
    </row>
    <row r="36" spans="1:11" ht="60" customHeight="1">
      <c r="A36" s="17" t="s">
        <v>114</v>
      </c>
      <c r="B36" s="92">
        <v>4992692.851975124</v>
      </c>
      <c r="C36" s="80">
        <f t="shared" si="5"/>
        <v>71.40990324235054</v>
      </c>
      <c r="D36" s="92"/>
      <c r="E36" s="80" t="e">
        <f t="shared" si="5"/>
        <v>#DIV/0!</v>
      </c>
      <c r="F36" s="158">
        <v>6797</v>
      </c>
      <c r="G36" s="80">
        <f t="shared" si="6"/>
        <v>66.48733248557176</v>
      </c>
      <c r="H36" s="92"/>
      <c r="I36" s="80" t="e">
        <f t="shared" si="7"/>
        <v>#DIV/0!</v>
      </c>
      <c r="J36" s="92"/>
      <c r="K36" s="80" t="e">
        <f t="shared" si="8"/>
        <v>#DIV/0!</v>
      </c>
    </row>
    <row r="37" spans="1:11" ht="60" customHeight="1">
      <c r="A37" s="17" t="s">
        <v>115</v>
      </c>
      <c r="B37" s="92">
        <v>167304.38115000064</v>
      </c>
      <c r="C37" s="80">
        <f t="shared" si="5"/>
        <v>2.3929350400989593</v>
      </c>
      <c r="D37" s="92"/>
      <c r="E37" s="80" t="e">
        <f t="shared" si="5"/>
        <v>#DIV/0!</v>
      </c>
      <c r="F37" s="158">
        <v>227</v>
      </c>
      <c r="G37" s="80">
        <f t="shared" si="6"/>
        <v>2.2204832241025136</v>
      </c>
      <c r="H37" s="92"/>
      <c r="I37" s="80" t="e">
        <f t="shared" si="7"/>
        <v>#DIV/0!</v>
      </c>
      <c r="J37" s="92"/>
      <c r="K37" s="80" t="e">
        <f t="shared" si="8"/>
        <v>#DIV/0!</v>
      </c>
    </row>
    <row r="38" spans="1:11" ht="60" customHeight="1">
      <c r="A38" s="17" t="s">
        <v>192</v>
      </c>
      <c r="B38" s="92">
        <v>1831600.0457999897</v>
      </c>
      <c r="C38" s="80">
        <f t="shared" si="5"/>
        <v>26.19716171755277</v>
      </c>
      <c r="D38" s="92"/>
      <c r="E38" s="80" t="e">
        <f t="shared" si="5"/>
        <v>#DIV/0!</v>
      </c>
      <c r="F38" s="158">
        <v>3199</v>
      </c>
      <c r="G38" s="80">
        <f t="shared" si="6"/>
        <v>31.292184290325736</v>
      </c>
      <c r="H38" s="92"/>
      <c r="I38" s="80" t="e">
        <f t="shared" si="7"/>
        <v>#DIV/0!</v>
      </c>
      <c r="J38" s="92"/>
      <c r="K38" s="80" t="e">
        <f t="shared" si="8"/>
        <v>#DIV/0!</v>
      </c>
    </row>
    <row r="39" spans="1:11" ht="15">
      <c r="A39" s="1"/>
      <c r="B39" s="1"/>
      <c r="C39" s="1"/>
      <c r="D39" s="1"/>
      <c r="E39" s="1"/>
      <c r="F39" s="1"/>
      <c r="G39" s="1"/>
      <c r="H39" s="1"/>
      <c r="I39" s="1"/>
      <c r="J39" s="1"/>
      <c r="K39" s="1"/>
    </row>
    <row r="40" spans="1:11" s="1" customFormat="1" ht="45" customHeight="1">
      <c r="A40" s="50" t="s">
        <v>27</v>
      </c>
      <c r="B40" s="48" t="s">
        <v>64</v>
      </c>
      <c r="C40" s="33" t="s">
        <v>69</v>
      </c>
      <c r="D40" s="120" t="s">
        <v>21</v>
      </c>
      <c r="E40" s="120"/>
      <c r="F40" s="120"/>
      <c r="G40" s="120"/>
      <c r="H40" s="120"/>
      <c r="I40" s="120"/>
      <c r="J40" s="120"/>
      <c r="K40" s="120"/>
    </row>
    <row r="41" spans="1:11" s="1" customFormat="1" ht="45" customHeight="1">
      <c r="A41" s="27" t="s">
        <v>26</v>
      </c>
      <c r="B41" s="157">
        <f>SUM(B42:B46)</f>
        <v>894</v>
      </c>
      <c r="C41" s="3"/>
      <c r="D41" s="131" t="s">
        <v>79</v>
      </c>
      <c r="E41" s="131"/>
      <c r="F41" s="131"/>
      <c r="G41" s="131"/>
      <c r="H41" s="131"/>
      <c r="I41" s="131"/>
      <c r="J41" s="131"/>
      <c r="K41" s="131"/>
    </row>
    <row r="42" spans="1:11" s="1" customFormat="1" ht="45" customHeight="1">
      <c r="A42" s="28" t="s">
        <v>22</v>
      </c>
      <c r="B42" s="157">
        <v>4</v>
      </c>
      <c r="C42" s="3"/>
      <c r="D42" s="132" t="s">
        <v>56</v>
      </c>
      <c r="E42" s="132"/>
      <c r="F42" s="132"/>
      <c r="G42" s="132"/>
      <c r="H42" s="132"/>
      <c r="I42" s="132"/>
      <c r="J42" s="132"/>
      <c r="K42" s="132"/>
    </row>
    <row r="43" spans="1:11" s="1" customFormat="1" ht="45" customHeight="1">
      <c r="A43" s="28" t="s">
        <v>23</v>
      </c>
      <c r="B43" s="157">
        <v>890</v>
      </c>
      <c r="C43" s="3"/>
      <c r="D43" s="126" t="s">
        <v>65</v>
      </c>
      <c r="E43" s="126"/>
      <c r="F43" s="126"/>
      <c r="G43" s="126"/>
      <c r="H43" s="126"/>
      <c r="I43" s="126"/>
      <c r="J43" s="126"/>
      <c r="K43" s="126"/>
    </row>
    <row r="44" spans="1:11" s="1" customFormat="1" ht="45" customHeight="1">
      <c r="A44" s="28" t="s">
        <v>24</v>
      </c>
      <c r="B44" s="157">
        <v>0</v>
      </c>
      <c r="C44" s="3"/>
      <c r="D44" s="126" t="s">
        <v>66</v>
      </c>
      <c r="E44" s="126"/>
      <c r="F44" s="126"/>
      <c r="G44" s="126"/>
      <c r="H44" s="126"/>
      <c r="I44" s="126"/>
      <c r="J44" s="126"/>
      <c r="K44" s="126"/>
    </row>
    <row r="45" spans="1:11" s="1" customFormat="1" ht="45" customHeight="1">
      <c r="A45" s="28" t="s">
        <v>28</v>
      </c>
      <c r="B45" s="157">
        <v>0</v>
      </c>
      <c r="C45" s="3"/>
      <c r="D45" s="126" t="s">
        <v>73</v>
      </c>
      <c r="E45" s="126"/>
      <c r="F45" s="126"/>
      <c r="G45" s="126"/>
      <c r="H45" s="126"/>
      <c r="I45" s="126"/>
      <c r="J45" s="126"/>
      <c r="K45" s="126"/>
    </row>
    <row r="46" spans="1:11" s="1" customFormat="1" ht="45" customHeight="1">
      <c r="A46" s="28" t="s">
        <v>25</v>
      </c>
      <c r="B46" s="157">
        <v>0</v>
      </c>
      <c r="C46" s="3"/>
      <c r="D46" s="126" t="s">
        <v>29</v>
      </c>
      <c r="E46" s="126"/>
      <c r="F46" s="126"/>
      <c r="G46" s="126"/>
      <c r="H46" s="126"/>
      <c r="I46" s="126"/>
      <c r="J46" s="126"/>
      <c r="K46" s="126"/>
    </row>
  </sheetData>
  <mergeCells count="24">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20:E23 C27:E38 G19:K23 G27:K38 D18:E18 D19:E19 H18:K1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127</v>
      </c>
    </row>
    <row r="2" ht="15" customHeight="1">
      <c r="A2" s="32" t="s">
        <v>31</v>
      </c>
    </row>
    <row r="3" ht="15" customHeight="1">
      <c r="A3" s="32" t="s">
        <v>129</v>
      </c>
    </row>
    <row r="5" spans="1:2" ht="45" customHeight="1">
      <c r="A5" s="133" t="s">
        <v>128</v>
      </c>
      <c r="B5" s="134"/>
    </row>
    <row r="6" spans="1:2" ht="30" customHeight="1">
      <c r="A6" s="30" t="s">
        <v>44</v>
      </c>
      <c r="B6" s="30" t="s">
        <v>16</v>
      </c>
    </row>
    <row r="7" spans="1:2" ht="15" customHeight="1">
      <c r="A7" s="162" t="s">
        <v>310</v>
      </c>
      <c r="B7" s="163"/>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9" sqref="C19"/>
    </sheetView>
  </sheetViews>
  <sheetFormatPr defaultColWidth="9.140625" defaultRowHeight="15" customHeight="1"/>
  <cols>
    <col min="1" max="1" width="47.7109375" style="0" customWidth="1"/>
    <col min="2" max="3" width="20.7109375" style="0" customWidth="1"/>
  </cols>
  <sheetData>
    <row r="1" spans="1:3" ht="15" customHeight="1">
      <c r="A1" s="97" t="s">
        <v>132</v>
      </c>
      <c r="B1" s="98"/>
      <c r="C1" s="98"/>
    </row>
    <row r="2" spans="1:3" ht="15" customHeight="1">
      <c r="A2" s="97"/>
      <c r="B2" s="98"/>
      <c r="C2" s="98"/>
    </row>
    <row r="3" spans="1:3" ht="15" customHeight="1">
      <c r="A3" s="99"/>
      <c r="B3" s="99" t="s">
        <v>0</v>
      </c>
      <c r="C3" s="99" t="s">
        <v>1</v>
      </c>
    </row>
    <row r="4" spans="1:3" ht="15" customHeight="1">
      <c r="A4" s="99" t="s">
        <v>2</v>
      </c>
      <c r="B4" s="164">
        <v>44256</v>
      </c>
      <c r="C4" s="164">
        <v>44742</v>
      </c>
    </row>
    <row r="5" spans="1:3" ht="15" customHeight="1">
      <c r="A5" s="99" t="s">
        <v>3</v>
      </c>
      <c r="B5" s="164">
        <v>44753</v>
      </c>
      <c r="C5" s="164">
        <v>44925</v>
      </c>
    </row>
    <row r="6" spans="1:3" ht="15" customHeight="1">
      <c r="A6" s="99" t="s">
        <v>4</v>
      </c>
      <c r="B6" s="164" t="s">
        <v>276</v>
      </c>
      <c r="C6" s="164" t="s">
        <v>276</v>
      </c>
    </row>
    <row r="7" spans="1:3" ht="15" customHeight="1">
      <c r="A7" s="99" t="s">
        <v>5</v>
      </c>
      <c r="B7" s="164" t="s">
        <v>276</v>
      </c>
      <c r="C7" s="164" t="s">
        <v>276</v>
      </c>
    </row>
    <row r="8" spans="1:3" ht="15" customHeight="1">
      <c r="A8" s="99" t="s">
        <v>6</v>
      </c>
      <c r="B8" s="164">
        <v>44928</v>
      </c>
      <c r="C8" s="164">
        <v>45097</v>
      </c>
    </row>
    <row r="9" spans="1:3" ht="15" customHeight="1">
      <c r="A9" s="99" t="s">
        <v>7</v>
      </c>
      <c r="B9" s="164">
        <v>45107</v>
      </c>
      <c r="C9" s="164">
        <v>45117</v>
      </c>
    </row>
    <row r="10" spans="1:3" ht="15" customHeight="1">
      <c r="A10" s="98"/>
      <c r="B10" s="98"/>
      <c r="C10" s="98"/>
    </row>
    <row r="11" spans="1:3" ht="30" customHeight="1">
      <c r="A11" s="135" t="s">
        <v>8</v>
      </c>
      <c r="B11" s="135"/>
      <c r="C11" s="135"/>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5"/>
  <sheetViews>
    <sheetView workbookViewId="0" topLeftCell="A1">
      <selection activeCell="B1" sqref="B1"/>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133</v>
      </c>
    </row>
    <row r="2" ht="15" customHeight="1">
      <c r="A2" s="25" t="s">
        <v>20</v>
      </c>
    </row>
    <row r="4" ht="45" customHeight="1">
      <c r="A4" s="24" t="s">
        <v>136</v>
      </c>
    </row>
    <row r="5" ht="42" customHeight="1">
      <c r="A5" s="108" t="s">
        <v>282</v>
      </c>
    </row>
    <row r="6" ht="15" customHeight="1">
      <c r="A6" s="3"/>
    </row>
    <row r="7" ht="15" customHeight="1">
      <c r="A7" s="3"/>
    </row>
    <row r="8" s="20" customFormat="1" ht="15" customHeight="1">
      <c r="A8" s="26"/>
    </row>
    <row r="9" ht="60" customHeight="1">
      <c r="A9" s="24" t="s">
        <v>134</v>
      </c>
    </row>
    <row r="10" ht="15" customHeight="1">
      <c r="A10" s="3" t="s">
        <v>284</v>
      </c>
    </row>
    <row r="11" ht="15" customHeight="1">
      <c r="A11" s="3" t="s">
        <v>285</v>
      </c>
    </row>
    <row r="12" ht="15" customHeight="1">
      <c r="A12" s="3" t="s">
        <v>301</v>
      </c>
    </row>
    <row r="13" ht="15" customHeight="1">
      <c r="A13" s="3" t="s">
        <v>302</v>
      </c>
    </row>
    <row r="14" ht="15" customHeight="1">
      <c r="A14" s="3" t="s">
        <v>286</v>
      </c>
    </row>
    <row r="15" ht="15" customHeight="1">
      <c r="A15" s="3" t="s">
        <v>287</v>
      </c>
    </row>
    <row r="16" ht="84" customHeight="1">
      <c r="A16" s="108" t="s">
        <v>291</v>
      </c>
    </row>
    <row r="17" ht="15" customHeight="1">
      <c r="A17" s="3" t="s">
        <v>305</v>
      </c>
    </row>
    <row r="18" s="20" customFormat="1" ht="15" customHeight="1">
      <c r="A18" s="26"/>
    </row>
    <row r="19" ht="30" customHeight="1">
      <c r="A19" s="23" t="s">
        <v>135</v>
      </c>
    </row>
    <row r="20" ht="42.75" customHeight="1">
      <c r="A20" s="108" t="s">
        <v>306</v>
      </c>
    </row>
    <row r="21" ht="32.25" customHeight="1">
      <c r="A21" s="108" t="s">
        <v>283</v>
      </c>
    </row>
    <row r="22" ht="15" customHeight="1">
      <c r="A22" s="108" t="s">
        <v>289</v>
      </c>
    </row>
    <row r="23" ht="15" customHeight="1">
      <c r="A23" s="3" t="s">
        <v>290</v>
      </c>
    </row>
    <row r="24" ht="15" customHeight="1">
      <c r="A24" s="3" t="s">
        <v>288</v>
      </c>
    </row>
    <row r="25" ht="15" customHeight="1">
      <c r="A25" s="3" t="s">
        <v>292</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E1" sqref="E1"/>
    </sheetView>
  </sheetViews>
  <sheetFormatPr defaultColWidth="8.8515625" defaultRowHeight="15"/>
  <cols>
    <col min="1" max="1" width="50.7109375" style="1" customWidth="1"/>
    <col min="2" max="5" width="15.7109375" style="1" customWidth="1"/>
    <col min="6" max="6" width="15.7109375" style="74" customWidth="1"/>
    <col min="7" max="16384" width="8.8515625" style="1" customWidth="1"/>
  </cols>
  <sheetData>
    <row r="1" ht="15">
      <c r="A1" s="6" t="s">
        <v>137</v>
      </c>
    </row>
    <row r="2" spans="1:5" ht="30" customHeight="1">
      <c r="A2" s="136" t="s">
        <v>161</v>
      </c>
      <c r="B2" s="136"/>
      <c r="C2" s="136"/>
      <c r="D2" s="136"/>
      <c r="E2" s="136"/>
    </row>
    <row r="4" spans="1:6" s="6" customFormat="1" ht="30" customHeight="1">
      <c r="A4" s="46" t="s">
        <v>60</v>
      </c>
      <c r="B4" s="45" t="s">
        <v>37</v>
      </c>
      <c r="C4" s="45" t="s">
        <v>38</v>
      </c>
      <c r="D4" s="45" t="s">
        <v>39</v>
      </c>
      <c r="E4" s="67" t="s">
        <v>140</v>
      </c>
      <c r="F4" s="67" t="s">
        <v>169</v>
      </c>
    </row>
    <row r="5" spans="1:6" s="6" customFormat="1" ht="30" customHeight="1">
      <c r="A5" s="60" t="s">
        <v>189</v>
      </c>
      <c r="B5" s="165">
        <v>3.9</v>
      </c>
      <c r="C5" s="165">
        <v>3.7</v>
      </c>
      <c r="D5" s="165">
        <v>2.5</v>
      </c>
      <c r="E5" s="165">
        <v>1.8193517977</v>
      </c>
      <c r="F5" s="75" t="s">
        <v>170</v>
      </c>
    </row>
    <row r="6" spans="1:6" s="6" customFormat="1" ht="30" customHeight="1">
      <c r="A6" s="60" t="s">
        <v>42</v>
      </c>
      <c r="B6" s="165">
        <v>4.3</v>
      </c>
      <c r="C6" s="165">
        <v>3.9</v>
      </c>
      <c r="D6" s="165">
        <v>2.6</v>
      </c>
      <c r="E6" s="165">
        <v>2.156503963</v>
      </c>
      <c r="F6" s="75" t="s">
        <v>170</v>
      </c>
    </row>
    <row r="7" spans="1:6" s="6" customFormat="1" ht="30" customHeight="1">
      <c r="A7" s="60" t="s">
        <v>43</v>
      </c>
      <c r="B7" s="165">
        <v>3.4</v>
      </c>
      <c r="C7" s="165">
        <v>3.4</v>
      </c>
      <c r="D7" s="165">
        <v>2.4</v>
      </c>
      <c r="E7" s="165">
        <v>1.4910677631</v>
      </c>
      <c r="F7" s="75" t="s">
        <v>170</v>
      </c>
    </row>
    <row r="8" spans="1:6" ht="30" customHeight="1">
      <c r="A8" s="60" t="s">
        <v>190</v>
      </c>
      <c r="B8" s="165">
        <v>35.4</v>
      </c>
      <c r="C8" s="165">
        <v>34.9</v>
      </c>
      <c r="D8" s="165">
        <v>44.6</v>
      </c>
      <c r="E8" s="165">
        <v>44.718385056</v>
      </c>
      <c r="F8" s="75" t="s">
        <v>170</v>
      </c>
    </row>
    <row r="9" spans="1:6" ht="30" customHeight="1">
      <c r="A9" s="60" t="s">
        <v>40</v>
      </c>
      <c r="B9" s="165">
        <v>31.2</v>
      </c>
      <c r="C9" s="165">
        <v>34.9</v>
      </c>
      <c r="D9" s="165">
        <v>41.2</v>
      </c>
      <c r="E9" s="165">
        <v>42.87614642</v>
      </c>
      <c r="F9" s="75" t="s">
        <v>170</v>
      </c>
    </row>
    <row r="10" spans="1:6" ht="30" customHeight="1">
      <c r="A10" s="60" t="s">
        <v>41</v>
      </c>
      <c r="B10" s="165">
        <v>39.6</v>
      </c>
      <c r="C10" s="165">
        <v>34.9</v>
      </c>
      <c r="D10" s="165">
        <v>48</v>
      </c>
      <c r="E10" s="165">
        <v>46.512167195</v>
      </c>
      <c r="F10" s="75" t="s">
        <v>170</v>
      </c>
    </row>
    <row r="11" spans="1:6" ht="30" customHeight="1">
      <c r="A11" s="60" t="s">
        <v>138</v>
      </c>
      <c r="B11" s="165">
        <v>92.2</v>
      </c>
      <c r="C11" s="165">
        <v>82.5</v>
      </c>
      <c r="D11" s="165">
        <v>85.6</v>
      </c>
      <c r="E11" s="165">
        <v>88.770097829</v>
      </c>
      <c r="F11" s="75" t="s">
        <v>171</v>
      </c>
    </row>
    <row r="12" spans="1:6" ht="30" customHeight="1">
      <c r="A12" s="60" t="s">
        <v>139</v>
      </c>
      <c r="B12" s="165">
        <v>54.7</v>
      </c>
      <c r="C12" s="166" t="s">
        <v>167</v>
      </c>
      <c r="D12" s="165">
        <v>70.2</v>
      </c>
      <c r="E12" s="165">
        <v>58.021171131</v>
      </c>
      <c r="F12" s="75" t="s">
        <v>172</v>
      </c>
    </row>
    <row r="14" ht="15">
      <c r="A14" s="1" t="s">
        <v>168</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9"/>
  <sheetViews>
    <sheetView workbookViewId="0" topLeftCell="A1">
      <selection activeCell="H1" sqref="H1"/>
    </sheetView>
  </sheetViews>
  <sheetFormatPr defaultColWidth="10.421875" defaultRowHeight="15"/>
  <cols>
    <col min="1" max="1" width="12.7109375" style="42" customWidth="1"/>
    <col min="2" max="2" width="18.710937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5" width="10.421875" style="42" customWidth="1"/>
    <col min="16" max="16" width="17.7109375" style="42" customWidth="1"/>
    <col min="17" max="16384" width="10.421875" style="42" customWidth="1"/>
  </cols>
  <sheetData>
    <row r="1" ht="15">
      <c r="A1" s="55" t="s">
        <v>141</v>
      </c>
    </row>
    <row r="3" ht="15">
      <c r="A3" s="42" t="s">
        <v>149</v>
      </c>
    </row>
    <row r="5" spans="1:6" ht="15">
      <c r="A5" s="12" t="s">
        <v>150</v>
      </c>
      <c r="B5" s="12"/>
      <c r="C5" s="12"/>
      <c r="D5" s="12"/>
      <c r="E5" s="12"/>
      <c r="F5" s="12"/>
    </row>
    <row r="6" spans="1:6" ht="15">
      <c r="A6" s="49"/>
      <c r="B6" s="49"/>
      <c r="C6" s="49" t="s">
        <v>46</v>
      </c>
      <c r="D6" s="49" t="s">
        <v>47</v>
      </c>
      <c r="E6" s="49" t="s">
        <v>48</v>
      </c>
      <c r="F6" s="49" t="s">
        <v>52</v>
      </c>
    </row>
    <row r="7" spans="1:8" ht="15" customHeight="1">
      <c r="A7" s="137" t="s">
        <v>140</v>
      </c>
      <c r="B7" s="49" t="s">
        <v>142</v>
      </c>
      <c r="C7" s="80">
        <v>187.359845</v>
      </c>
      <c r="D7" s="80">
        <v>464.850281</v>
      </c>
      <c r="E7" s="80">
        <v>52.683542</v>
      </c>
      <c r="F7" s="80">
        <v>704.893668</v>
      </c>
      <c r="H7" s="109"/>
    </row>
    <row r="8" spans="1:8" ht="15">
      <c r="A8" s="137"/>
      <c r="B8" s="49" t="s">
        <v>143</v>
      </c>
      <c r="C8" s="80">
        <v>87.502701</v>
      </c>
      <c r="D8" s="80">
        <v>220.1179</v>
      </c>
      <c r="E8" s="80">
        <v>38.995585</v>
      </c>
      <c r="F8" s="80">
        <v>346.616186</v>
      </c>
      <c r="H8" s="109"/>
    </row>
    <row r="9" spans="1:8" ht="15">
      <c r="A9" s="137"/>
      <c r="B9" s="49" t="s">
        <v>144</v>
      </c>
      <c r="C9" s="80">
        <v>99.857144</v>
      </c>
      <c r="D9" s="80">
        <v>244.732381</v>
      </c>
      <c r="E9" s="80">
        <v>13.687957</v>
      </c>
      <c r="F9" s="80">
        <v>358.277482</v>
      </c>
      <c r="H9" s="109"/>
    </row>
    <row r="10" spans="1:8" ht="15">
      <c r="A10" s="137"/>
      <c r="B10" s="49" t="s">
        <v>145</v>
      </c>
      <c r="C10" s="80">
        <v>402.613869</v>
      </c>
      <c r="D10" s="80">
        <v>4343.329423</v>
      </c>
      <c r="E10" s="80">
        <v>1451.993523</v>
      </c>
      <c r="F10" s="80">
        <v>6197.936815</v>
      </c>
      <c r="H10" s="109"/>
    </row>
    <row r="11" spans="1:8" ht="15">
      <c r="A11" s="137"/>
      <c r="B11" s="49" t="s">
        <v>146</v>
      </c>
      <c r="C11" s="80">
        <v>237.636921</v>
      </c>
      <c r="D11" s="80">
        <v>2013.923986</v>
      </c>
      <c r="E11" s="80">
        <v>828.112084</v>
      </c>
      <c r="F11" s="80">
        <v>3079.672991</v>
      </c>
      <c r="H11" s="109"/>
    </row>
    <row r="12" spans="1:8" ht="15">
      <c r="A12" s="137"/>
      <c r="B12" s="49" t="s">
        <v>147</v>
      </c>
      <c r="C12" s="80">
        <v>164.976948</v>
      </c>
      <c r="D12" s="80">
        <v>2329.405437</v>
      </c>
      <c r="E12" s="80">
        <v>623.881439</v>
      </c>
      <c r="F12" s="80">
        <v>3118.263824</v>
      </c>
      <c r="H12" s="109"/>
    </row>
    <row r="13" spans="1:8" ht="15">
      <c r="A13" s="137"/>
      <c r="B13" s="49" t="s">
        <v>49</v>
      </c>
      <c r="C13" s="80">
        <v>104.169365</v>
      </c>
      <c r="D13" s="80">
        <v>752.060251</v>
      </c>
      <c r="E13" s="80">
        <v>382.048225</v>
      </c>
      <c r="F13" s="80">
        <v>1238.277841</v>
      </c>
      <c r="H13" s="109"/>
    </row>
    <row r="14" spans="1:8" ht="15">
      <c r="A14" s="137"/>
      <c r="B14" s="49" t="s">
        <v>50</v>
      </c>
      <c r="C14" s="80">
        <v>146.820289</v>
      </c>
      <c r="D14" s="80">
        <v>2185.663707</v>
      </c>
      <c r="E14" s="80">
        <v>743.446416</v>
      </c>
      <c r="F14" s="80">
        <v>3075.930412</v>
      </c>
      <c r="H14" s="109"/>
    </row>
    <row r="15" spans="1:8" ht="15">
      <c r="A15" s="137"/>
      <c r="B15" s="49" t="s">
        <v>148</v>
      </c>
      <c r="C15" s="80">
        <v>151.624215</v>
      </c>
      <c r="D15" s="80">
        <v>1405.605465</v>
      </c>
      <c r="E15" s="80">
        <v>326.498882</v>
      </c>
      <c r="F15" s="80">
        <v>1883.728562</v>
      </c>
      <c r="H15" s="109"/>
    </row>
    <row r="18" spans="1:13" ht="15">
      <c r="A18" s="12" t="s">
        <v>45</v>
      </c>
      <c r="B18" s="12"/>
      <c r="C18" s="12"/>
      <c r="D18" s="12"/>
      <c r="E18" s="12"/>
      <c r="F18" s="12"/>
      <c r="H18" s="12" t="s">
        <v>45</v>
      </c>
      <c r="I18" s="12"/>
      <c r="J18" s="12"/>
      <c r="K18" s="12"/>
      <c r="L18" s="12"/>
      <c r="M18" s="12"/>
    </row>
    <row r="19" spans="1:13" ht="15">
      <c r="A19" s="68" t="s">
        <v>293</v>
      </c>
      <c r="B19" s="70"/>
      <c r="C19" s="70"/>
      <c r="D19" s="70"/>
      <c r="E19" s="70"/>
      <c r="F19" s="69"/>
      <c r="H19" s="68" t="s">
        <v>153</v>
      </c>
      <c r="I19" s="70"/>
      <c r="J19" s="70"/>
      <c r="K19" s="70"/>
      <c r="L19" s="70"/>
      <c r="M19" s="69"/>
    </row>
    <row r="20" spans="1:13" ht="15">
      <c r="A20" s="49"/>
      <c r="B20" s="49"/>
      <c r="C20" s="49" t="s">
        <v>46</v>
      </c>
      <c r="D20" s="49" t="s">
        <v>47</v>
      </c>
      <c r="E20" s="49" t="s">
        <v>48</v>
      </c>
      <c r="F20" s="49" t="s">
        <v>52</v>
      </c>
      <c r="H20" s="49"/>
      <c r="I20" s="49"/>
      <c r="J20" s="49" t="s">
        <v>46</v>
      </c>
      <c r="K20" s="49" t="s">
        <v>47</v>
      </c>
      <c r="L20" s="49" t="s">
        <v>48</v>
      </c>
      <c r="M20" s="49" t="s">
        <v>52</v>
      </c>
    </row>
    <row r="21" spans="1:15" ht="15">
      <c r="A21" s="137" t="s">
        <v>51</v>
      </c>
      <c r="B21" s="49" t="s">
        <v>142</v>
      </c>
      <c r="C21" s="110">
        <f>C22+C23</f>
        <v>174.39866709999993</v>
      </c>
      <c r="D21" s="110">
        <f aca="true" t="shared" si="0" ref="D21:E21">D22+D23</f>
        <v>442.0802061000004</v>
      </c>
      <c r="E21" s="110">
        <f t="shared" si="0"/>
        <v>56.95169349999999</v>
      </c>
      <c r="F21" s="110">
        <v>673.4305666999999</v>
      </c>
      <c r="H21" s="137" t="s">
        <v>51</v>
      </c>
      <c r="I21" s="49" t="s">
        <v>142</v>
      </c>
      <c r="J21" s="80">
        <v>185.412</v>
      </c>
      <c r="K21" s="80">
        <v>431.314</v>
      </c>
      <c r="L21" s="80">
        <v>53.895</v>
      </c>
      <c r="M21" s="80">
        <v>670.815</v>
      </c>
      <c r="O21" s="109"/>
    </row>
    <row r="22" spans="1:15" ht="15">
      <c r="A22" s="137"/>
      <c r="B22" s="49" t="s">
        <v>143</v>
      </c>
      <c r="C22" s="110">
        <v>79.5716462</v>
      </c>
      <c r="D22" s="110">
        <v>211.8142981000002</v>
      </c>
      <c r="E22" s="110">
        <v>35.525371099999994</v>
      </c>
      <c r="F22" s="110">
        <f>C22+D22+E22</f>
        <v>326.9113154000002</v>
      </c>
      <c r="H22" s="137"/>
      <c r="I22" s="49" t="s">
        <v>143</v>
      </c>
      <c r="J22" s="80">
        <v>84.119</v>
      </c>
      <c r="K22" s="80">
        <v>205.829</v>
      </c>
      <c r="L22" s="80">
        <v>33.15</v>
      </c>
      <c r="M22" s="80">
        <v>323.292</v>
      </c>
      <c r="O22" s="109"/>
    </row>
    <row r="23" spans="1:15" ht="15">
      <c r="A23" s="137"/>
      <c r="B23" s="49" t="s">
        <v>144</v>
      </c>
      <c r="C23" s="110">
        <v>94.82702089999992</v>
      </c>
      <c r="D23" s="110">
        <v>230.26590800000022</v>
      </c>
      <c r="E23" s="110">
        <v>21.4263224</v>
      </c>
      <c r="F23" s="110">
        <f>C23+D23+E23</f>
        <v>346.5192513000002</v>
      </c>
      <c r="H23" s="137"/>
      <c r="I23" s="49" t="s">
        <v>144</v>
      </c>
      <c r="J23" s="80">
        <v>101.293</v>
      </c>
      <c r="K23" s="80">
        <v>225.486</v>
      </c>
      <c r="L23" s="80">
        <v>20.745</v>
      </c>
      <c r="M23" s="80">
        <v>347.523</v>
      </c>
      <c r="O23" s="109"/>
    </row>
    <row r="24" spans="1:15" ht="15">
      <c r="A24" s="137"/>
      <c r="B24" s="49" t="s">
        <v>145</v>
      </c>
      <c r="C24" s="80">
        <v>380</v>
      </c>
      <c r="D24" s="80">
        <v>4332</v>
      </c>
      <c r="E24" s="80">
        <f>F24-C24-D24</f>
        <v>1603.1000000000004</v>
      </c>
      <c r="F24" s="80">
        <v>6315.1</v>
      </c>
      <c r="H24" s="137"/>
      <c r="I24" s="49" t="s">
        <v>145</v>
      </c>
      <c r="J24" s="80">
        <v>388.676</v>
      </c>
      <c r="K24" s="80">
        <v>4333.377</v>
      </c>
      <c r="L24" s="80">
        <v>1596.919</v>
      </c>
      <c r="M24" s="80">
        <v>6320.782</v>
      </c>
      <c r="O24" s="109"/>
    </row>
    <row r="25" spans="1:15" ht="15">
      <c r="A25" s="137"/>
      <c r="B25" s="49" t="s">
        <v>146</v>
      </c>
      <c r="C25" s="80">
        <v>225</v>
      </c>
      <c r="D25" s="80">
        <v>2015.6000000000001</v>
      </c>
      <c r="E25" s="80">
        <f aca="true" t="shared" si="1" ref="E25:E29">F25-C25-D25</f>
        <v>873.6999999999996</v>
      </c>
      <c r="F25" s="80">
        <v>3114.2999999999997</v>
      </c>
      <c r="H25" s="137"/>
      <c r="I25" s="49" t="s">
        <v>146</v>
      </c>
      <c r="J25" s="80">
        <v>231.47</v>
      </c>
      <c r="K25" s="80">
        <v>2019.456</v>
      </c>
      <c r="L25" s="80">
        <v>865.408</v>
      </c>
      <c r="M25" s="80">
        <v>3117.091</v>
      </c>
      <c r="O25" s="109"/>
    </row>
    <row r="26" spans="1:15" ht="15">
      <c r="A26" s="137"/>
      <c r="B26" s="49" t="s">
        <v>147</v>
      </c>
      <c r="C26" s="80">
        <v>155</v>
      </c>
      <c r="D26" s="80">
        <v>2316.3</v>
      </c>
      <c r="E26" s="80">
        <f t="shared" si="1"/>
        <v>729.5</v>
      </c>
      <c r="F26" s="80">
        <v>3200.8</v>
      </c>
      <c r="H26" s="137"/>
      <c r="I26" s="49" t="s">
        <v>147</v>
      </c>
      <c r="J26" s="80">
        <v>157.206</v>
      </c>
      <c r="K26" s="80">
        <v>2313.921</v>
      </c>
      <c r="L26" s="80">
        <v>731.511</v>
      </c>
      <c r="M26" s="80">
        <v>3203.691</v>
      </c>
      <c r="O26" s="109"/>
    </row>
    <row r="27" spans="1:15" ht="15">
      <c r="A27" s="137"/>
      <c r="B27" s="49" t="s">
        <v>49</v>
      </c>
      <c r="C27" s="80">
        <v>90.7</v>
      </c>
      <c r="D27" s="80">
        <v>727.4</v>
      </c>
      <c r="E27" s="80">
        <f t="shared" si="1"/>
        <v>426.4999999999999</v>
      </c>
      <c r="F27" s="80">
        <v>1244.6</v>
      </c>
      <c r="H27" s="137"/>
      <c r="I27" s="49" t="s">
        <v>49</v>
      </c>
      <c r="J27" s="80">
        <v>90.561</v>
      </c>
      <c r="K27" s="80">
        <v>727.787</v>
      </c>
      <c r="L27" s="80">
        <v>430.276</v>
      </c>
      <c r="M27" s="80">
        <v>1249.149</v>
      </c>
      <c r="O27" s="109"/>
    </row>
    <row r="28" spans="1:15" ht="15">
      <c r="A28" s="137"/>
      <c r="B28" s="49" t="s">
        <v>50</v>
      </c>
      <c r="C28" s="80">
        <v>144.5</v>
      </c>
      <c r="D28" s="80">
        <v>2157.9</v>
      </c>
      <c r="E28" s="80">
        <f t="shared" si="1"/>
        <v>843.7000000000003</v>
      </c>
      <c r="F28" s="80">
        <v>3146.1000000000004</v>
      </c>
      <c r="H28" s="137"/>
      <c r="I28" s="49" t="s">
        <v>50</v>
      </c>
      <c r="J28" s="80">
        <v>148.277</v>
      </c>
      <c r="K28" s="80">
        <v>2159.971</v>
      </c>
      <c r="L28" s="80">
        <v>836.518</v>
      </c>
      <c r="M28" s="80">
        <v>3145.315</v>
      </c>
      <c r="O28" s="109"/>
    </row>
    <row r="29" spans="1:15" ht="15">
      <c r="A29" s="137"/>
      <c r="B29" s="49" t="s">
        <v>148</v>
      </c>
      <c r="C29" s="80">
        <v>144.8</v>
      </c>
      <c r="D29" s="80">
        <v>1446.7</v>
      </c>
      <c r="E29" s="80">
        <f t="shared" si="1"/>
        <v>332.8000000000002</v>
      </c>
      <c r="F29" s="80">
        <v>1924.3000000000002</v>
      </c>
      <c r="H29" s="137"/>
      <c r="I29" s="49" t="s">
        <v>148</v>
      </c>
      <c r="J29" s="80">
        <v>149.839</v>
      </c>
      <c r="K29" s="80">
        <v>1445.618</v>
      </c>
      <c r="L29" s="80">
        <v>330.125</v>
      </c>
      <c r="M29" s="80">
        <v>1926.318</v>
      </c>
      <c r="O29" s="109"/>
    </row>
    <row r="30" ht="15">
      <c r="A30" s="14"/>
    </row>
    <row r="31" spans="2:21" ht="15">
      <c r="B31" s="14"/>
      <c r="C31" s="14"/>
      <c r="D31" s="14"/>
      <c r="E31" s="14"/>
      <c r="F31" s="14"/>
      <c r="H31"/>
      <c r="I31"/>
      <c r="J31"/>
      <c r="K31"/>
      <c r="L31"/>
      <c r="M31"/>
      <c r="N31"/>
      <c r="O31"/>
      <c r="P31"/>
      <c r="Q31"/>
      <c r="R31"/>
      <c r="S31"/>
      <c r="T31"/>
      <c r="U31"/>
    </row>
    <row r="32" spans="1:21" ht="15">
      <c r="A32" s="12" t="s">
        <v>151</v>
      </c>
      <c r="B32" s="49"/>
      <c r="C32" s="49" t="s">
        <v>46</v>
      </c>
      <c r="D32" s="49" t="s">
        <v>47</v>
      </c>
      <c r="E32" s="49" t="s">
        <v>48</v>
      </c>
      <c r="F32" s="49" t="s">
        <v>52</v>
      </c>
      <c r="H32"/>
      <c r="I32"/>
      <c r="J32"/>
      <c r="K32"/>
      <c r="L32"/>
      <c r="M32"/>
      <c r="N32"/>
      <c r="O32"/>
      <c r="P32"/>
      <c r="Q32"/>
      <c r="R32"/>
      <c r="S32"/>
      <c r="T32"/>
      <c r="U32"/>
    </row>
    <row r="33" spans="1:21" ht="13.9" customHeight="1">
      <c r="A33" s="117" t="s">
        <v>152</v>
      </c>
      <c r="B33" s="49" t="s">
        <v>142</v>
      </c>
      <c r="C33" s="80">
        <f>(J21-C7)/J21*100</f>
        <v>-1.0505495868660069</v>
      </c>
      <c r="D33" s="80">
        <f aca="true" t="shared" si="2" ref="D33:F33">(K21-D7)/K21*100</f>
        <v>-7.775375016809092</v>
      </c>
      <c r="E33" s="80">
        <f t="shared" si="2"/>
        <v>2.2478114852954825</v>
      </c>
      <c r="F33" s="80">
        <f t="shared" si="2"/>
        <v>-5.0801887256546125</v>
      </c>
      <c r="H33"/>
      <c r="I33"/>
      <c r="J33"/>
      <c r="K33"/>
      <c r="L33"/>
      <c r="M33"/>
      <c r="N33"/>
      <c r="O33"/>
      <c r="P33"/>
      <c r="Q33"/>
      <c r="R33"/>
      <c r="S33"/>
      <c r="T33"/>
      <c r="U33"/>
    </row>
    <row r="34" spans="1:21" ht="15">
      <c r="A34" s="117"/>
      <c r="B34" s="49" t="s">
        <v>143</v>
      </c>
      <c r="C34" s="80">
        <f aca="true" t="shared" si="3" ref="C34:C41">(J22-C8)/J22*100</f>
        <v>-4.022516910567175</v>
      </c>
      <c r="D34" s="80">
        <f aca="true" t="shared" si="4" ref="D34:D41">(K22-D8)/K22*100</f>
        <v>-6.942121858435877</v>
      </c>
      <c r="E34" s="80">
        <f aca="true" t="shared" si="5" ref="E34:E41">(L22-E8)/L22*100</f>
        <v>-17.633740573152338</v>
      </c>
      <c r="F34" s="80">
        <f aca="true" t="shared" si="6" ref="F34:F41">(M22-F8)/M22*100</f>
        <v>-7.214588050431206</v>
      </c>
      <c r="H34"/>
      <c r="I34"/>
      <c r="J34"/>
      <c r="K34"/>
      <c r="L34"/>
      <c r="M34"/>
      <c r="N34"/>
      <c r="O34"/>
      <c r="P34"/>
      <c r="Q34"/>
      <c r="R34"/>
      <c r="S34"/>
      <c r="T34"/>
      <c r="U34"/>
    </row>
    <row r="35" spans="1:21" ht="15">
      <c r="A35" s="117"/>
      <c r="B35" s="49" t="s">
        <v>144</v>
      </c>
      <c r="C35" s="80">
        <f t="shared" si="3"/>
        <v>1.4175273710917842</v>
      </c>
      <c r="D35" s="80">
        <f t="shared" si="4"/>
        <v>-8.53551040862848</v>
      </c>
      <c r="E35" s="80">
        <f t="shared" si="5"/>
        <v>34.018042901904074</v>
      </c>
      <c r="F35" s="80">
        <f t="shared" si="6"/>
        <v>-3.094610140911535</v>
      </c>
      <c r="H35"/>
      <c r="I35"/>
      <c r="J35"/>
      <c r="K35"/>
      <c r="L35"/>
      <c r="M35"/>
      <c r="N35"/>
      <c r="O35"/>
      <c r="P35"/>
      <c r="Q35"/>
      <c r="R35"/>
      <c r="S35"/>
      <c r="T35"/>
      <c r="U35"/>
    </row>
    <row r="36" spans="1:21" ht="15">
      <c r="A36" s="117"/>
      <c r="B36" s="49" t="s">
        <v>145</v>
      </c>
      <c r="C36" s="80">
        <f t="shared" si="3"/>
        <v>-3.5859865286253934</v>
      </c>
      <c r="D36" s="80">
        <f t="shared" si="4"/>
        <v>-0.22966898564329216</v>
      </c>
      <c r="E36" s="80">
        <f t="shared" si="5"/>
        <v>9.075317971669195</v>
      </c>
      <c r="F36" s="80">
        <f t="shared" si="6"/>
        <v>1.9435124483014938</v>
      </c>
      <c r="H36"/>
      <c r="I36"/>
      <c r="J36"/>
      <c r="K36"/>
      <c r="L36"/>
      <c r="M36"/>
      <c r="N36"/>
      <c r="O36"/>
      <c r="P36"/>
      <c r="Q36"/>
      <c r="R36"/>
      <c r="S36"/>
      <c r="T36"/>
      <c r="U36"/>
    </row>
    <row r="37" spans="1:21" ht="15">
      <c r="A37" s="117"/>
      <c r="B37" s="49" t="s">
        <v>146</v>
      </c>
      <c r="C37" s="80">
        <f t="shared" si="3"/>
        <v>-2.6642420184041136</v>
      </c>
      <c r="D37" s="80">
        <f t="shared" si="4"/>
        <v>0.2739358520314328</v>
      </c>
      <c r="E37" s="80">
        <f t="shared" si="5"/>
        <v>4.309633837450085</v>
      </c>
      <c r="F37" s="80">
        <f t="shared" si="6"/>
        <v>1.2004143927783946</v>
      </c>
      <c r="H37"/>
      <c r="I37"/>
      <c r="J37"/>
      <c r="K37"/>
      <c r="L37"/>
      <c r="M37"/>
      <c r="N37"/>
      <c r="O37"/>
      <c r="P37"/>
      <c r="Q37"/>
      <c r="R37"/>
      <c r="S37"/>
      <c r="T37"/>
      <c r="U37"/>
    </row>
    <row r="38" spans="1:21" ht="15">
      <c r="A38" s="117"/>
      <c r="B38" s="49" t="s">
        <v>147</v>
      </c>
      <c r="C38" s="80">
        <f t="shared" si="3"/>
        <v>-4.9431624747147085</v>
      </c>
      <c r="D38" s="80">
        <f t="shared" si="4"/>
        <v>-0.6691860698787933</v>
      </c>
      <c r="E38" s="80">
        <f t="shared" si="5"/>
        <v>14.713320920669679</v>
      </c>
      <c r="F38" s="80">
        <f t="shared" si="6"/>
        <v>2.6665235817062163</v>
      </c>
      <c r="H38"/>
      <c r="I38"/>
      <c r="J38"/>
      <c r="K38"/>
      <c r="L38"/>
      <c r="M38"/>
      <c r="N38"/>
      <c r="O38"/>
      <c r="P38"/>
      <c r="Q38"/>
      <c r="R38"/>
      <c r="S38"/>
      <c r="T38"/>
      <c r="U38"/>
    </row>
    <row r="39" spans="1:21" ht="15">
      <c r="A39" s="117"/>
      <c r="B39" s="49" t="s">
        <v>49</v>
      </c>
      <c r="C39" s="80">
        <f t="shared" si="3"/>
        <v>-15.026738883183702</v>
      </c>
      <c r="D39" s="80">
        <f t="shared" si="4"/>
        <v>-3.3352135995833887</v>
      </c>
      <c r="E39" s="80">
        <f t="shared" si="5"/>
        <v>11.208567291691846</v>
      </c>
      <c r="F39" s="80">
        <f t="shared" si="6"/>
        <v>0.8702852101710691</v>
      </c>
      <c r="H39"/>
      <c r="I39"/>
      <c r="J39"/>
      <c r="K39"/>
      <c r="L39"/>
      <c r="M39"/>
      <c r="N39"/>
      <c r="O39"/>
      <c r="P39"/>
      <c r="Q39"/>
      <c r="R39"/>
      <c r="S39"/>
      <c r="T39"/>
      <c r="U39"/>
    </row>
    <row r="40" spans="1:21" ht="15">
      <c r="A40" s="117"/>
      <c r="B40" s="49" t="s">
        <v>50</v>
      </c>
      <c r="C40" s="80">
        <f t="shared" si="3"/>
        <v>0.9824254604557581</v>
      </c>
      <c r="D40" s="80">
        <f t="shared" si="4"/>
        <v>-1.1894931459728002</v>
      </c>
      <c r="E40" s="80">
        <f t="shared" si="5"/>
        <v>11.126070688257757</v>
      </c>
      <c r="F40" s="80">
        <f t="shared" si="6"/>
        <v>2.2059662704689322</v>
      </c>
      <c r="H40"/>
      <c r="I40"/>
      <c r="J40"/>
      <c r="K40"/>
      <c r="L40"/>
      <c r="M40"/>
      <c r="N40"/>
      <c r="O40"/>
      <c r="P40"/>
      <c r="Q40"/>
      <c r="R40"/>
      <c r="S40"/>
      <c r="T40"/>
      <c r="U40"/>
    </row>
    <row r="41" spans="1:21" ht="15">
      <c r="A41" s="117"/>
      <c r="B41" s="49" t="s">
        <v>148</v>
      </c>
      <c r="C41" s="80">
        <f t="shared" si="3"/>
        <v>-1.1914221264156821</v>
      </c>
      <c r="D41" s="80">
        <f t="shared" si="4"/>
        <v>2.767849805411931</v>
      </c>
      <c r="E41" s="80">
        <f t="shared" si="5"/>
        <v>1.0984075728890632</v>
      </c>
      <c r="F41" s="80">
        <f t="shared" si="6"/>
        <v>2.2109245721630577</v>
      </c>
      <c r="H41"/>
      <c r="I41"/>
      <c r="J41"/>
      <c r="K41"/>
      <c r="L41"/>
      <c r="M41"/>
      <c r="N41"/>
      <c r="O41"/>
      <c r="P41"/>
      <c r="Q41"/>
      <c r="R41"/>
      <c r="S41"/>
      <c r="T41"/>
      <c r="U41"/>
    </row>
    <row r="42" spans="8:21" ht="15">
      <c r="H42"/>
      <c r="I42"/>
      <c r="J42"/>
      <c r="K42"/>
      <c r="L42"/>
      <c r="M42"/>
      <c r="N42"/>
      <c r="O42"/>
      <c r="P42"/>
      <c r="Q42"/>
      <c r="R42"/>
      <c r="S42"/>
      <c r="T42"/>
      <c r="U42"/>
    </row>
    <row r="43" spans="8:21" ht="15">
      <c r="H43"/>
      <c r="I43"/>
      <c r="J43"/>
      <c r="K43"/>
      <c r="L43"/>
      <c r="M43"/>
      <c r="N43"/>
      <c r="O43"/>
      <c r="P43"/>
      <c r="Q43"/>
      <c r="R43"/>
      <c r="S43"/>
      <c r="T43"/>
      <c r="U43"/>
    </row>
    <row r="44" spans="8:21" ht="15">
      <c r="H44"/>
      <c r="I44"/>
      <c r="J44"/>
      <c r="K44"/>
      <c r="L44"/>
      <c r="M44"/>
      <c r="N44"/>
      <c r="O44"/>
      <c r="P44"/>
      <c r="Q44"/>
      <c r="R44"/>
      <c r="S44"/>
      <c r="T44"/>
      <c r="U44"/>
    </row>
    <row r="45" spans="8:21" ht="15">
      <c r="H45"/>
      <c r="I45"/>
      <c r="J45"/>
      <c r="K45"/>
      <c r="L45"/>
      <c r="M45"/>
      <c r="N45"/>
      <c r="O45"/>
      <c r="P45"/>
      <c r="Q45"/>
      <c r="R45"/>
      <c r="S45"/>
      <c r="T45"/>
      <c r="U45"/>
    </row>
    <row r="46" spans="8:21" ht="15">
      <c r="H46"/>
      <c r="I46"/>
      <c r="J46"/>
      <c r="K46"/>
      <c r="L46"/>
      <c r="M46"/>
      <c r="N46"/>
      <c r="O46"/>
      <c r="P46"/>
      <c r="Q46"/>
      <c r="R46"/>
      <c r="S46"/>
      <c r="T46"/>
      <c r="U46"/>
    </row>
    <row r="47" spans="8:21" ht="15">
      <c r="H47"/>
      <c r="I47"/>
      <c r="J47"/>
      <c r="K47"/>
      <c r="L47"/>
      <c r="M47"/>
      <c r="N47"/>
      <c r="O47"/>
      <c r="P47"/>
      <c r="Q47"/>
      <c r="R47"/>
      <c r="S47"/>
      <c r="T47"/>
      <c r="U47"/>
    </row>
    <row r="48" spans="8:21" ht="15">
      <c r="H48"/>
      <c r="I48"/>
      <c r="J48"/>
      <c r="K48"/>
      <c r="L48"/>
      <c r="M48"/>
      <c r="N48"/>
      <c r="O48"/>
      <c r="P48"/>
      <c r="Q48"/>
      <c r="R48"/>
      <c r="S48"/>
      <c r="T48"/>
      <c r="U48"/>
    </row>
    <row r="49" spans="8:21" ht="15">
      <c r="H49"/>
      <c r="I49"/>
      <c r="J49"/>
      <c r="K49"/>
      <c r="L49"/>
      <c r="M49"/>
      <c r="N49"/>
      <c r="O49"/>
      <c r="P49"/>
      <c r="Q49"/>
      <c r="R49"/>
      <c r="S49"/>
      <c r="T49"/>
      <c r="U49"/>
    </row>
    <row r="50" spans="8:21" ht="15">
      <c r="H50"/>
      <c r="I50"/>
      <c r="J50"/>
      <c r="K50"/>
      <c r="L50"/>
      <c r="M50"/>
      <c r="N50"/>
      <c r="O50"/>
      <c r="P50"/>
      <c r="Q50"/>
      <c r="R50"/>
      <c r="S50"/>
      <c r="T50"/>
      <c r="U50"/>
    </row>
    <row r="51" spans="8:21" ht="15">
      <c r="H51"/>
      <c r="I51"/>
      <c r="J51"/>
      <c r="K51"/>
      <c r="L51"/>
      <c r="M51"/>
      <c r="N51"/>
      <c r="O51"/>
      <c r="P51"/>
      <c r="Q51"/>
      <c r="R51"/>
      <c r="S51"/>
      <c r="T51"/>
      <c r="U51"/>
    </row>
    <row r="52" spans="8:21" ht="15">
      <c r="H52"/>
      <c r="I52"/>
      <c r="J52"/>
      <c r="K52"/>
      <c r="L52"/>
      <c r="M52"/>
      <c r="N52"/>
      <c r="O52"/>
      <c r="P52"/>
      <c r="Q52"/>
      <c r="R52"/>
      <c r="S52"/>
      <c r="T52"/>
      <c r="U52"/>
    </row>
    <row r="53" spans="8:21" ht="15">
      <c r="H53"/>
      <c r="I53"/>
      <c r="J53"/>
      <c r="K53"/>
      <c r="L53"/>
      <c r="M53"/>
      <c r="N53"/>
      <c r="O53"/>
      <c r="P53"/>
      <c r="Q53"/>
      <c r="R53"/>
      <c r="S53"/>
      <c r="T53"/>
      <c r="U53"/>
    </row>
    <row r="54" spans="8:21" ht="15">
      <c r="H54"/>
      <c r="I54"/>
      <c r="J54"/>
      <c r="K54"/>
      <c r="L54"/>
      <c r="M54"/>
      <c r="N54"/>
      <c r="O54"/>
      <c r="P54"/>
      <c r="Q54"/>
      <c r="R54"/>
      <c r="S54"/>
      <c r="T54"/>
      <c r="U54"/>
    </row>
    <row r="55" spans="8:21" ht="15">
      <c r="H55"/>
      <c r="I55"/>
      <c r="J55"/>
      <c r="K55"/>
      <c r="L55"/>
      <c r="M55"/>
      <c r="N55"/>
      <c r="O55"/>
      <c r="P55"/>
      <c r="Q55"/>
      <c r="R55"/>
      <c r="S55"/>
      <c r="T55"/>
      <c r="U55"/>
    </row>
    <row r="56" spans="8:21" ht="15">
      <c r="H56"/>
      <c r="I56"/>
      <c r="J56"/>
      <c r="K56"/>
      <c r="L56"/>
      <c r="M56"/>
      <c r="N56"/>
      <c r="O56"/>
      <c r="P56"/>
      <c r="Q56"/>
      <c r="R56"/>
      <c r="S56"/>
      <c r="T56"/>
      <c r="U56"/>
    </row>
    <row r="57" spans="8:21" ht="15">
      <c r="H57"/>
      <c r="I57"/>
      <c r="J57"/>
      <c r="K57"/>
      <c r="L57"/>
      <c r="M57"/>
      <c r="N57"/>
      <c r="O57"/>
      <c r="P57"/>
      <c r="Q57"/>
      <c r="R57"/>
      <c r="S57"/>
      <c r="T57"/>
      <c r="U57"/>
    </row>
    <row r="58" spans="8:21" ht="15">
      <c r="H58"/>
      <c r="I58"/>
      <c r="J58"/>
      <c r="K58"/>
      <c r="L58"/>
      <c r="M58"/>
      <c r="N58"/>
      <c r="O58"/>
      <c r="P58"/>
      <c r="Q58"/>
      <c r="R58"/>
      <c r="S58"/>
      <c r="T58"/>
      <c r="U58"/>
    </row>
    <row r="59" spans="8:21" ht="15">
      <c r="H59"/>
      <c r="I59"/>
      <c r="J59"/>
      <c r="K59"/>
      <c r="L59"/>
      <c r="M59"/>
      <c r="N59"/>
      <c r="O59"/>
      <c r="P59"/>
      <c r="Q59"/>
      <c r="R59"/>
      <c r="S59"/>
      <c r="T59"/>
      <c r="U59"/>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2023-12-05T14:45:37Z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2023-12-05T14:08:31Z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bea07110-1058-4a0a-9dc6-4e3070b81842</vt:lpwstr>
  </property>
  <property fmtid="{D5CDD505-2E9C-101B-9397-08002B2CF9AE}" pid="8" name="MSIP_Label_6bd9ddd1-4d20-43f6-abfa-fc3c07406f94_ContentBits">
    <vt:lpwstr>0</vt:lpwstr>
  </property>
</Properties>
</file>