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codeName="ThisWorkbook" defaultThemeVersion="124226"/>
  <bookViews>
    <workbookView xWindow="65416" yWindow="65416" windowWidth="29040" windowHeight="15840" activeTab="1"/>
  </bookViews>
  <sheets>
    <sheet name="Information" sheetId="23" r:id="rId1"/>
    <sheet name="13.2.1" sheetId="17" r:id="rId2"/>
    <sheet name="13.3.1.1" sheetId="11" r:id="rId3"/>
    <sheet name="13.3.3.1" sheetId="22" r:id="rId4"/>
    <sheet name="13.3.3.2" sheetId="14" r:id="rId5"/>
    <sheet name="14.2" sheetId="2" r:id="rId6"/>
    <sheet name="15.1" sheetId="3" r:id="rId7"/>
    <sheet name="15.2" sheetId="18" r:id="rId8"/>
    <sheet name="15.3" sheetId="19" r:id="rId9"/>
    <sheet name="18.1" sheetId="12" r:id="rId10"/>
    <sheet name="18.5.1" sheetId="15" r:id="rId11"/>
  </sheets>
  <definedNames>
    <definedName name="_xlnm.Print_Area" localSheetId="1">'13.2.1'!$A$1:$F$34</definedName>
    <definedName name="_xlnm.Print_Titles" localSheetId="1">'13.2.1'!$A:$A,'13.2.1'!$3:$3</definedName>
  </definedNames>
  <calcPr calcId="191029"/>
  <extLst/>
</workbook>
</file>

<file path=xl/sharedStrings.xml><?xml version="1.0" encoding="utf-8"?>
<sst xmlns="http://schemas.openxmlformats.org/spreadsheetml/2006/main" count="664" uniqueCount="302">
  <si>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</si>
  <si>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</si>
  <si>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</si>
  <si>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</si>
  <si>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</si>
  <si>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</si>
  <si>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</si>
  <si>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</si>
  <si>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</si>
  <si>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Survey vehicle</t>
  </si>
  <si>
    <t>Not at all</t>
  </si>
  <si>
    <t>Partly (i.e. some questions only)</t>
  </si>
  <si>
    <t>Fully (i.e. all questions)</t>
  </si>
  <si>
    <t>If embedded in another survey, please give a short description of this survey.</t>
  </si>
  <si>
    <t>Number</t>
  </si>
  <si>
    <t>%</t>
  </si>
  <si>
    <t>Item non-response rate (%)</t>
  </si>
  <si>
    <t>Imputation method used</t>
  </si>
  <si>
    <t>Coefficient of variation</t>
  </si>
  <si>
    <t>Over-coverage rate (%)</t>
  </si>
  <si>
    <r>
      <rPr>
        <i/>
        <sz val="10"/>
        <color theme="1"/>
        <rFont val="Calibri"/>
        <family val="2"/>
        <scheme val="minor"/>
      </rPr>
      <t xml:space="preserve">
Please add rows as necessary.</t>
    </r>
    <r>
      <rPr>
        <sz val="10"/>
        <color theme="1"/>
        <rFont val="Calibri"/>
        <family val="2"/>
        <scheme val="minor"/>
      </rPr>
      <t xml:space="preserve">
</t>
    </r>
  </si>
  <si>
    <t>Examples / guidelines for each type of unit non-response</t>
  </si>
  <si>
    <t>Non-contact</t>
  </si>
  <si>
    <t>Refusal</t>
  </si>
  <si>
    <t>Inability to respond</t>
  </si>
  <si>
    <t>Other non-response</t>
  </si>
  <si>
    <t>Total unit non-response</t>
  </si>
  <si>
    <t>Types of unit non-response</t>
  </si>
  <si>
    <t>Rejected questionnaires</t>
  </si>
  <si>
    <t>Please specify the other types of non-response encountered.</t>
  </si>
  <si>
    <t>Imputation rate (%)</t>
  </si>
  <si>
    <t>Please add rows as necessary.</t>
  </si>
  <si>
    <t>If yes - please list the variables for which you used data from administrative sources?
(List of variables according to the code book, e.g. HATLEVEL.)</t>
  </si>
  <si>
    <t>Yes</t>
  </si>
  <si>
    <t>If yes - please provide an estimate of the percentage of proxy interviews (as % of the total number of interviews).</t>
  </si>
  <si>
    <t>Method for random selection of the NFE activities</t>
  </si>
  <si>
    <r>
      <t>Other ineligible</t>
    </r>
    <r>
      <rPr>
        <i/>
        <sz val="10"/>
        <rFont val="Calibri"/>
        <family val="2"/>
        <scheme val="minor"/>
      </rPr>
      <t xml:space="preserve">
E.g. no dwelling exists at the selected address or selected individual has died between the reference data of the sampling frame and the moment of the interview.</t>
    </r>
  </si>
  <si>
    <t>2007 AES (pilot)</t>
  </si>
  <si>
    <t>2011 AES</t>
  </si>
  <si>
    <t>2016 AES</t>
  </si>
  <si>
    <t>Participation rate in non-formal education, age 25-64 - women</t>
  </si>
  <si>
    <t>Participation rate in non-formal education, age 25-64 - men</t>
  </si>
  <si>
    <t>Participation rate in formal education, age 25-64 - women</t>
  </si>
  <si>
    <t>Participation rate in formal education, age 25-64 - men</t>
  </si>
  <si>
    <t>Variable (according to the code book, e.g. HATLEVEL)</t>
  </si>
  <si>
    <t>Population according to EU-LFS</t>
  </si>
  <si>
    <t>ISCED 0-2</t>
  </si>
  <si>
    <t>ISCED 3-4</t>
  </si>
  <si>
    <t>ISCED 5-8</t>
  </si>
  <si>
    <t>Age 25-34, total sex</t>
  </si>
  <si>
    <t>Age 35-54, total sex</t>
  </si>
  <si>
    <t>EU-LFS</t>
  </si>
  <si>
    <t>ISCED total</t>
  </si>
  <si>
    <t>Unit response (population in the net sample, i.e. actual number of respondents)</t>
  </si>
  <si>
    <t>Total population aged 25-34</t>
  </si>
  <si>
    <t>Total population aged 35-54</t>
  </si>
  <si>
    <t>No one was at home or the questionnaire was never sent back.</t>
  </si>
  <si>
    <t>Number of respondents (net sample)</t>
  </si>
  <si>
    <t>Indicator</t>
  </si>
  <si>
    <t>Estimated value of the indicator (weighted)</t>
  </si>
  <si>
    <t>AES main indicator (in %)</t>
  </si>
  <si>
    <t>Unit non-response rate (weighted)</t>
  </si>
  <si>
    <t>Standard error</t>
  </si>
  <si>
    <r>
      <t xml:space="preserve">95% confidence interval
</t>
    </r>
    <r>
      <rPr>
        <i/>
        <sz val="10"/>
        <rFont val="Calibri"/>
        <family val="2"/>
        <scheme val="minor"/>
      </rPr>
      <t>(please provide 2 decimals for the CI)</t>
    </r>
  </si>
  <si>
    <t>Number of households</t>
  </si>
  <si>
    <t>The selected household/person was contacted but refused to take part in the survey.</t>
  </si>
  <si>
    <t>The selected household/person was unable to participate due to language barriers or cognitive or physical incapacity to respond.</t>
  </si>
  <si>
    <t>Calculation of unit non-response</t>
  </si>
  <si>
    <t>Is the unit non-response calculated at household level or at individual (person) level?</t>
  </si>
  <si>
    <t>Number of individuals (persons)</t>
  </si>
  <si>
    <t>un-weighted</t>
  </si>
  <si>
    <t>weighted</t>
  </si>
  <si>
    <t>For the weighted unit non-response rate, please state the definition of the weights.</t>
  </si>
  <si>
    <t>The selected household/person did take part but the survey form cannot be used (poor quality - e.g. strong inconsistencies; unacceptable item-response / person left most of the questions unanswered; survey form got lost and interview cannot be repeated; etc.).</t>
  </si>
  <si>
    <t>Unit non-response rate (%)</t>
  </si>
  <si>
    <t>Countries with household sampling should at least provide information for the total population and the unit response.</t>
  </si>
  <si>
    <t>Please provide the information according to your sampling approach (sample of households or individuals).</t>
  </si>
  <si>
    <r>
      <t xml:space="preserve">Unit non-response rate (un-weighted)
</t>
    </r>
    <r>
      <rPr>
        <i/>
        <sz val="10"/>
        <rFont val="Calibri"/>
        <family val="2"/>
        <scheme val="minor"/>
      </rPr>
      <t>(unit non-response / eligible persons * 100)</t>
    </r>
  </si>
  <si>
    <t>Number of eligible households/persons minus number of households/persons in the net sample.</t>
  </si>
  <si>
    <t>Unit non-response (number of eligible persons minus number of persons in the net sample)</t>
  </si>
  <si>
    <r>
      <t xml:space="preserve">Number of eligible elements
</t>
    </r>
    <r>
      <rPr>
        <i/>
        <sz val="10"/>
        <rFont val="Calibri"/>
        <family val="2"/>
        <scheme val="minor"/>
      </rPr>
      <t>I.e. the gross sample size minus the ineligible cases.</t>
    </r>
  </si>
  <si>
    <t>Survey participation</t>
  </si>
  <si>
    <t>Please indicate whether participation in the survey is mandatory or voluntary for respondents.</t>
  </si>
  <si>
    <t>2022 AES quality report - annex</t>
  </si>
  <si>
    <t>CAPI = computer assisted personal interview, i.e. interviewer is present</t>
  </si>
  <si>
    <t>CAWI = computer assisted web-interview, self-administered</t>
  </si>
  <si>
    <t>PAPI = paper assisted personal interview, i.e. interviewer is present</t>
  </si>
  <si>
    <t>Other (PASI - paper assisted self-administered interview, CASI - non-web-based computer assisted self-administered interview)</t>
  </si>
  <si>
    <t>INTMETHOD = 1</t>
  </si>
  <si>
    <t>INTMETHOD = 2</t>
  </si>
  <si>
    <t>INTMETHOD = 3</t>
  </si>
  <si>
    <t>INTMETHOD = 4</t>
  </si>
  <si>
    <t>INTMETHOD = 5</t>
  </si>
  <si>
    <t>Total (= net sample)</t>
  </si>
  <si>
    <t>Did you pilot test the 2022 AES questionnaire?</t>
  </si>
  <si>
    <t>Did you allow proxy answers for the 2022 AES?</t>
  </si>
  <si>
    <t>(INTPART = 2 / net sample)*100</t>
  </si>
  <si>
    <t>Please describe the method used for selecting the random NFE activities.</t>
  </si>
  <si>
    <t>Table 18.1 Source data</t>
  </si>
  <si>
    <t>Table 13.3.3.1 Unit non-response - rate</t>
  </si>
  <si>
    <t>Total population aged 25-69</t>
  </si>
  <si>
    <t>Women aged 25-69</t>
  </si>
  <si>
    <t>Men aged 25-69</t>
  </si>
  <si>
    <t>Total population aged 18-24</t>
  </si>
  <si>
    <t>Total population aged 55-69</t>
  </si>
  <si>
    <t>Women aged 18-24</t>
  </si>
  <si>
    <t>Men aged 18-24</t>
  </si>
  <si>
    <t>Population aged 18-69 with low educational attainment (ISCED 0-2)</t>
  </si>
  <si>
    <t>Population aged 18-69 with medium educational attainment (ISCED 3-4)</t>
  </si>
  <si>
    <t>Population aged 18-69 with high educational attainment (ISCED 5-8)</t>
  </si>
  <si>
    <t>Population aged 18-69 in cities</t>
  </si>
  <si>
    <t>Population aged 18-69 in towns and suburbs</t>
  </si>
  <si>
    <t>Population aged 18-69 in rural areas</t>
  </si>
  <si>
    <t>Population aged 18-69 employed (MAINSTAT=10)</t>
  </si>
  <si>
    <t>Population aged 18-69 unemployed (MAINSTAT=20)</t>
  </si>
  <si>
    <r>
      <t xml:space="preserve">Eligible persons
</t>
    </r>
    <r>
      <rPr>
        <i/>
        <sz val="10"/>
        <rFont val="Calibri"/>
        <family val="2"/>
        <scheme val="minor"/>
      </rPr>
      <t>(for definition see table 13.3.1.1)</t>
    </r>
  </si>
  <si>
    <t>Table 13.3.1.1 Over-coverage - rate</t>
  </si>
  <si>
    <t>Participation rate in non-formal education and training, age 25-69, women - %</t>
  </si>
  <si>
    <t>Participation rate in formal education and training, age 18-24, women - %</t>
  </si>
  <si>
    <t>Participation rate in formal education and training, age 18-24, men - %</t>
  </si>
  <si>
    <t>Participation rate in non-formal education and training, age 25-69, low educational attainment (ISCED 0-2) - %</t>
  </si>
  <si>
    <t>Participation rate in non-formal education and training, age 25-69, medium educational attainment (ISCED 3-4) - %</t>
  </si>
  <si>
    <t>Participation rate in non-formal education and training, age 25-69, high educational attainment (ISCED 5-8) - %</t>
  </si>
  <si>
    <t>Participation rate in non-formal education and training, age 25-69, unemployed - %</t>
  </si>
  <si>
    <t>Informal learning</t>
  </si>
  <si>
    <t>Hours spent in formal and non-formal activities</t>
  </si>
  <si>
    <t>Table 13.3.3.2 Item non-response rate</t>
  </si>
  <si>
    <r>
      <rPr>
        <b/>
        <sz val="10"/>
        <rFont val="Calibri"/>
        <family val="2"/>
        <scheme val="minor"/>
      </rPr>
      <t>2022 AES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the total population, the population participating in FED, in NFE, etc.</t>
    </r>
  </si>
  <si>
    <t>Please indicate 'none' if item non-response was below 10% for all variables.</t>
  </si>
  <si>
    <t>Table 18.5.1 Imputation - rate</t>
  </si>
  <si>
    <t>Please indicate 'none' if no values at all were imputed.</t>
  </si>
  <si>
    <t>Table 14.2 Project phases - dates</t>
  </si>
  <si>
    <t>Table 15.1 Deviations from 2022 AES concepts and definitions</t>
  </si>
  <si>
    <r>
      <t xml:space="preserve">2022 AES variables
</t>
    </r>
    <r>
      <rPr>
        <i/>
        <sz val="10"/>
        <color theme="1"/>
        <rFont val="Calibri"/>
        <family val="2"/>
        <scheme val="minor"/>
      </rPr>
      <t>Please list the 2022 AES variables for which your national implementation differed and describe the differences. This includes e.g. adding an open answer category and post-coding.
Please also list variables not covered by the EU legislation but added to the national questionnaire.</t>
    </r>
  </si>
  <si>
    <r>
      <t xml:space="preserve">2022 AES questionnaire
</t>
    </r>
    <r>
      <rPr>
        <i/>
        <sz val="10"/>
        <color theme="1"/>
        <rFont val="Calibri"/>
        <family val="2"/>
        <scheme val="minor"/>
      </rPr>
      <t>Please indicate any deviations from the suggested European questionnaire (section 2 of the 2022 AES manual).</t>
    </r>
  </si>
  <si>
    <r>
      <t xml:space="preserve">2022 AES concepts and definitions
</t>
    </r>
    <r>
      <rPr>
        <i/>
        <sz val="10"/>
        <color theme="1"/>
        <rFont val="Calibri"/>
        <family val="2"/>
        <scheme val="minor"/>
      </rPr>
      <t>Please list the 2022 AES concepts and definitions (section 3 - explanatory notes of the 2022 AES manual) for which your national survey differed and describe the differences.</t>
    </r>
  </si>
  <si>
    <t>Table 15.2 Comparability - over time</t>
  </si>
  <si>
    <t>Share of job-related activities in non-formal education (for those aged 25-64)</t>
  </si>
  <si>
    <t>Participation rate in informal learning, age 25-64</t>
  </si>
  <si>
    <t>2022 AES</t>
  </si>
  <si>
    <t>Table 15.3 Coherence - cross-domain</t>
  </si>
  <si>
    <t>Age 18-24, total sex</t>
  </si>
  <si>
    <t>Age 18-24, women</t>
  </si>
  <si>
    <t>Age 18-24, men</t>
  </si>
  <si>
    <t>Age 25-69, total sex</t>
  </si>
  <si>
    <t>Age 25-69, women</t>
  </si>
  <si>
    <t>Age 25-69, men</t>
  </si>
  <si>
    <t>Age 55-69, total sex</t>
  </si>
  <si>
    <t>For EU-LFS please use the reference period that is closest to your national 2022 AES data collection period.</t>
  </si>
  <si>
    <t>Population according to 2022 AES</t>
  </si>
  <si>
    <t>Difference between 2022 AES and EU-LFS (%)</t>
  </si>
  <si>
    <t>(EU-LFS - 2022 AES) / EU-LFS *100</t>
  </si>
  <si>
    <t>Reference period: 2022 (Eurostat data)</t>
  </si>
  <si>
    <r>
      <t xml:space="preserve">Eligible elements
</t>
    </r>
    <r>
      <rPr>
        <i/>
        <sz val="10"/>
        <color theme="1"/>
        <rFont val="Calibri"/>
        <family val="2"/>
        <scheme val="minor"/>
      </rPr>
      <t>(for definition see table 13.3.1.1)</t>
    </r>
  </si>
  <si>
    <t>Participation in non-formal education and training</t>
  </si>
  <si>
    <t>Participation in formal education and training</t>
  </si>
  <si>
    <t>Non-formal learning activities</t>
  </si>
  <si>
    <t>Cost of non-formal learning activities</t>
  </si>
  <si>
    <t>Table 13.2.1 Sampling errors - indicators for 2022 AES key statistics</t>
  </si>
  <si>
    <t>Participation rate in non-formal education and training, age 25-69, men - %</t>
  </si>
  <si>
    <t>This table compares main indicators over time to illustrate the development. It refers to age 25-64, as only this age group was mandatory in previous waves.</t>
  </si>
  <si>
    <t>The 2022 AES was a stand-alone survey.</t>
  </si>
  <si>
    <t xml:space="preserve">The 2022 AES was embedded in another survey. </t>
  </si>
  <si>
    <t>Did you use data from administrative sources for the 2022 AES?</t>
  </si>
  <si>
    <t>Survey type</t>
  </si>
  <si>
    <t>CATI = computer assisted telephone interview, i.e. interviewer is present</t>
  </si>
  <si>
    <t>*)</t>
  </si>
  <si>
    <t>*) 2011 AES collected INF differently and is therefore not included.</t>
  </si>
  <si>
    <t>Online table</t>
  </si>
  <si>
    <t>trng_aes_100</t>
  </si>
  <si>
    <t>trng_aes_188</t>
  </si>
  <si>
    <t>trng_aes_200</t>
  </si>
  <si>
    <t>(1) Indicators for which a precision threshold is provided in the AES Regulation</t>
  </si>
  <si>
    <t>Participation rate in non-formal education and training, age 25-69, employed - %</t>
  </si>
  <si>
    <t>Participation rate in non-formal education and training, age 25-69, outside the labour force - %</t>
  </si>
  <si>
    <t>Share of job-related activities among non-formal learning activities, age 25-69 - %</t>
  </si>
  <si>
    <t>Share of job-related activities among non-formal learning activities, age 18-24 - %</t>
  </si>
  <si>
    <t>Average number of instruction hours spent by a participant in the most recent formal education activity, age 18-69 - hours</t>
  </si>
  <si>
    <t>Average number of instruction hours spent by a participant in the non-formal learning activities, age 18-69 - hours</t>
  </si>
  <si>
    <t>Average amount paid by a participant for all the expenses related to the non-formal learning activities, age 18-69 - EUR</t>
  </si>
  <si>
    <r>
      <t xml:space="preserve">Participation rate in formal education and training, age 18-24 - % </t>
    </r>
    <r>
      <rPr>
        <b/>
        <vertAlign val="superscript"/>
        <sz val="10"/>
        <rFont val="Calibri"/>
        <family val="2"/>
        <scheme val="minor"/>
      </rPr>
      <t>(1)</t>
    </r>
  </si>
  <si>
    <t>Participation rate in formal education and training, age 25-69 - %</t>
  </si>
  <si>
    <r>
      <t>Participation rate in non-formal education and training, age 25-69 - %</t>
    </r>
    <r>
      <rPr>
        <b/>
        <vertAlign val="superscript"/>
        <sz val="10"/>
        <rFont val="Calibri"/>
        <family val="2"/>
        <scheme val="minor"/>
      </rPr>
      <t xml:space="preserve"> (1)</t>
    </r>
  </si>
  <si>
    <t>Participation rate in non-formal education and training, age 18-24 - %</t>
  </si>
  <si>
    <t>Participation rate in non-formal education and training, age 25-34 - %</t>
  </si>
  <si>
    <t>Participation rate in non-formal education and training, age 35-54 - %</t>
  </si>
  <si>
    <t>Participation rate in non-formal education and training, age 55-69 - %</t>
  </si>
  <si>
    <t>Participation rate in informal learning, age 18-69 - %</t>
  </si>
  <si>
    <t>Participation rate in formal education, age 25-64</t>
  </si>
  <si>
    <t>Participation rate in non-formal education, age 25-64</t>
  </si>
  <si>
    <r>
      <t xml:space="preserve">Ineligible: out-of-scope
</t>
    </r>
    <r>
      <rPr>
        <i/>
        <sz val="10"/>
        <rFont val="Calibri"/>
        <family val="2"/>
        <scheme val="minor"/>
      </rPr>
      <t>E.g. selected person/household is not in the target population, i.e. person/all household members under 18 or over 69 years old.</t>
    </r>
  </si>
  <si>
    <t>Population aged 18-69 outside the labour force (MAINSTAT=31, 32, 33, 34, 35 or 36)</t>
  </si>
  <si>
    <t>Numerator / Average</t>
  </si>
  <si>
    <t>Population / Denominator</t>
  </si>
  <si>
    <t>N</t>
  </si>
  <si>
    <t>pop(1000)</t>
  </si>
  <si>
    <t xml:space="preserve">AGE = [18,24] </t>
  </si>
  <si>
    <t xml:space="preserve">AGE = [25,69] </t>
  </si>
  <si>
    <t>FED = 1</t>
  </si>
  <si>
    <t>13.2.1</t>
  </si>
  <si>
    <t>Participation rate in formal education and training, age 18-24 - %</t>
  </si>
  <si>
    <t>AGE = [18,24] and SEX = 2</t>
  </si>
  <si>
    <t>AGE = [18,24] and SEX = 1</t>
  </si>
  <si>
    <t>13.3.3.1</t>
  </si>
  <si>
    <t>NFE = 1</t>
  </si>
  <si>
    <t>Participation rate in non-formal education and training, age 25-69 - %</t>
  </si>
  <si>
    <t>AGE = [25,69] and SEX = 2</t>
  </si>
  <si>
    <t>AGE = [25,69] and SEX = 1</t>
  </si>
  <si>
    <t xml:space="preserve">AGE = [25,34] </t>
  </si>
  <si>
    <t>AGE = [25,69]</t>
  </si>
  <si>
    <t>AGE = [18,24]</t>
  </si>
  <si>
    <t xml:space="preserve">AGE = [35,54] </t>
  </si>
  <si>
    <t xml:space="preserve">AGE = [55,69] </t>
  </si>
  <si>
    <t>AGE = [25,69] and HATLEVEL = [000,200]</t>
  </si>
  <si>
    <t>AGE = [25,69] and HATLEVEL = [342,490]</t>
  </si>
  <si>
    <t>AGE = [25,69] and HATLEVEL = [540,800]</t>
  </si>
  <si>
    <t>AGE = [25,69] and MAINSTAT = 10</t>
  </si>
  <si>
    <t>AGE = [25,69] and MAINSTAT = 20</t>
  </si>
  <si>
    <t>AGE = [25,69] and MAINSTAT = [31,36]</t>
  </si>
  <si>
    <t>(NFEACT01_TYPE = 3 or NFEACT01_PURP = 1) + (NFEACT02_TYPE = 3 or NFEACT02_PURP = 1) + (NFEACT03_TYPE = 3 or NFEACT03_PURP = 1) + (NFEACT04_TYPE = 3 or NFEACT04_PURP = 1) + (NFEACT05_TYPE = 3 or NFEACT05_PURP = 1)</t>
  </si>
  <si>
    <t>AGE = [25,69] and NFENUM &gt; 0</t>
  </si>
  <si>
    <t>AGE = [18,24] and NFENUM &gt; 0</t>
  </si>
  <si>
    <t>INF = 1</t>
  </si>
  <si>
    <t>NFEPAIDVALx</t>
  </si>
  <si>
    <t>AVG</t>
  </si>
  <si>
    <t>FEDNBHOURS</t>
  </si>
  <si>
    <t>NFENBHOURSx</t>
  </si>
  <si>
    <t>Calculation methods</t>
  </si>
  <si>
    <t>AGE = [18,69] and HATLEVEL = [000,200]</t>
  </si>
  <si>
    <t>AGE = [18,69] and HATLEVEL = [342,490]</t>
  </si>
  <si>
    <t>AGE = [18,69] and HATLEVEL = [540,800]</t>
  </si>
  <si>
    <t>AGE = [18,69] and DEG_URB = 1</t>
  </si>
  <si>
    <t>AGE = [18,69] and DEG_URB = 2</t>
  </si>
  <si>
    <t>AGE = [18,69] and DEG_URB = 3</t>
  </si>
  <si>
    <t>AGE = [18,69] and MAINSTAT = 10</t>
  </si>
  <si>
    <t>AGE = [18,69] and MAINSTAT = 20</t>
  </si>
  <si>
    <t>AGE = [18,69] and MAINSTAT = [31,36]</t>
  </si>
  <si>
    <t>AGE = [25,64]</t>
  </si>
  <si>
    <t>AGE = [25,64] and SEX = 2</t>
  </si>
  <si>
    <t>AGE = [25,64] and SEX = 1</t>
  </si>
  <si>
    <t>Weight</t>
  </si>
  <si>
    <t>RESPWEIGHT</t>
  </si>
  <si>
    <t>-</t>
  </si>
  <si>
    <t>NFEACTWEIGHT_2</t>
  </si>
  <si>
    <t>NFEACTWEIGHT_5</t>
  </si>
  <si>
    <t>Notes:</t>
  </si>
  <si>
    <t>All rates and ratios are computed excluding no answers.</t>
  </si>
  <si>
    <t>AGE = [18,69]</t>
  </si>
  <si>
    <t xml:space="preserve">AGE = [18,69] and NFEPAIDVALx &gt; 0 </t>
  </si>
  <si>
    <t>AGE = [18,69] and FEDNBHOURS &gt; 0</t>
  </si>
  <si>
    <t xml:space="preserve">AGE = [18,69] and NFENBHOURSx &gt; 0 </t>
  </si>
  <si>
    <t>AGE = [25,64] and NFENUM &gt; 0</t>
  </si>
  <si>
    <t>AGE = [18,69] and INTMETHOD = 1</t>
  </si>
  <si>
    <t>AGE = [18,69] and INTMETHOD = 2</t>
  </si>
  <si>
    <t>AGE = [18,69] and INTMETHOD = 3</t>
  </si>
  <si>
    <t>AGE = [18,69] and INTMETHOD = 4</t>
  </si>
  <si>
    <t>AGE = [18,69] and INTMETHOD = 5</t>
  </si>
  <si>
    <t>2.3u</t>
  </si>
  <si>
    <t>97.5b</t>
  </si>
  <si>
    <t>NFEPAIDVAL1</t>
  </si>
  <si>
    <t>NFEPAIDVAL2</t>
  </si>
  <si>
    <t>Household level</t>
  </si>
  <si>
    <t>No deviations from the European standard questionnaire.</t>
  </si>
  <si>
    <t>(537.55 - 597.97)</t>
  </si>
  <si>
    <t xml:space="preserve">(93.66 - 98.12) </t>
  </si>
  <si>
    <t>(56.42 - 64.58)</t>
  </si>
  <si>
    <t>(52.43 - 64.74)</t>
  </si>
  <si>
    <t>(56.46 - 68.57)</t>
  </si>
  <si>
    <t>(1.49 - 2.66)</t>
  </si>
  <si>
    <t>(54.98 - 76.66)</t>
  </si>
  <si>
    <t>X</t>
  </si>
  <si>
    <t>Voluntary</t>
  </si>
  <si>
    <t>Not at all.</t>
  </si>
  <si>
    <t>not applicable</t>
  </si>
  <si>
    <r>
      <t xml:space="preserve">Total population
</t>
    </r>
    <r>
      <rPr>
        <i/>
        <sz val="10"/>
        <rFont val="Calibri"/>
        <family val="2"/>
        <scheme val="minor"/>
      </rPr>
      <t>(LFS Q1 2023)</t>
    </r>
  </si>
  <si>
    <t>Total population
(LFS Q1 2023)</t>
  </si>
  <si>
    <t>Reference period:  Q1 2023</t>
  </si>
  <si>
    <t>LANGMOTH1</t>
  </si>
  <si>
    <t>LANGMOTH2</t>
  </si>
  <si>
    <t>Simple random sampling performed by the electronic application during the interview.</t>
  </si>
  <si>
    <t>Using the auxiliary variable on ethnicity (national questionnaire).</t>
  </si>
  <si>
    <t>not avaliable</t>
  </si>
  <si>
    <t>(15.46 - 18.4)</t>
  </si>
  <si>
    <t>(15.86 - 19.75)</t>
  </si>
  <si>
    <t>(13.73 - 18.35)</t>
  </si>
  <si>
    <t>(9.82 - 16.1)</t>
  </si>
  <si>
    <t>(16.59 - 24.52)</t>
  </si>
  <si>
    <t>(17.82 - 22.69)</t>
  </si>
  <si>
    <t>(8.55 - 12.48)</t>
  </si>
  <si>
    <t>(1.74 - 6.03)</t>
  </si>
  <si>
    <t>(12.45 - 16.28)</t>
  </si>
  <si>
    <t>(25.39 - 32.27)</t>
  </si>
  <si>
    <t>(24 - 28.38)</t>
  </si>
  <si>
    <t>(0.63 - 3.64)</t>
  </si>
  <si>
    <t>(0.51 - 2.26)</t>
  </si>
  <si>
    <t>(43.3 - 46.89)</t>
  </si>
  <si>
    <t>Precision threshold for standard error set in regulation</t>
  </si>
  <si>
    <t>Comment</t>
  </si>
  <si>
    <t>No deviations in concepts and definitions stipulated in Commission Regulation and Eurostat's manuals.</t>
  </si>
  <si>
    <t>In national questionnaire were added 6 variables on cultural participation.</t>
  </si>
  <si>
    <t>In national questionnaire was added  a variables on ethnicity.</t>
  </si>
  <si>
    <t>In national questionnaire was added  a variables on legal marital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</si>
</sst>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0_);_(* \(#,##0.00\);_(* &quot;-&quot;??_);_(@_)"/>
    <numFmt numFmtId="166" formatCode="0.000"/>
  </numFmts>
  <fonts count="19">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b/>
      <u val="single"/>
      <sz val="10"/>
      <name val="Calibri"/>
      <family val="2"/>
      <scheme val="minor"/>
    </font>
    <font>
      <b/>
      <u val="single"/>
      <sz val="10"/>
      <color theme="1"/>
      <name val="Calibri"/>
      <family val="2"/>
      <scheme val="minor"/>
    </font>
    <font>
      <u val="single"/>
      <sz val="10"/>
      <color theme="1"/>
      <name val="Calibri"/>
      <family val="2"/>
      <scheme val="minor"/>
    </font>
    <font>
      <b/>
      <vertAlign val="superscript"/>
      <sz val="10"/>
      <name val="Calibri"/>
      <family val="2"/>
      <scheme val="minor"/>
    </font>
    <font>
      <sz val="10"/>
      <color rgb="FFFF0000"/>
      <name val="Calibri"/>
      <family val="2"/>
      <scheme val="minor"/>
    </font>
    <font>
      <b/>
      <sz val="10"/>
      <name val="Arial"/>
      <family val="2"/>
    </font>
    <font>
      <sz val="10"/>
      <color indexed="8"/>
      <name val="Arial"/>
      <family val="2"/>
    </font>
    <font>
      <b/>
      <sz val="12"/>
      <name val="Arial"/>
      <family val="2"/>
    </font>
    <font>
      <sz val="9"/>
      <name val="Arial"/>
      <family val="2"/>
    </font>
    <font>
      <b/>
      <sz val="9"/>
      <name val="Arial"/>
      <family val="2"/>
    </font>
  </fonts>
  <fills count="6">
    <fill>
      <patternFill/>
    </fill>
    <fill>
      <patternFill patternType="gray125"/>
    </fill>
    <fill>
      <patternFill patternType="solid">
        <fgColor theme="8" tint="0.7999799847602844"/>
        <bgColor indexed="64"/>
      </patternFill>
    </fill>
    <fill>
      <patternFill patternType="solid">
        <fgColor indexed="9"/>
        <bgColor indexed="64"/>
      </patternFill>
    </fill>
    <fill>
      <patternFill patternType="solid">
        <fgColor indexed="22"/>
        <bgColor indexed="64"/>
      </patternFill>
    </fill>
    <fill>
      <patternFill patternType="lightUp">
        <bgColor theme="8" tint="0.7999799847602844"/>
      </patternFill>
    </fill>
  </fills>
  <borders count="7">
    <border>
      <left/>
      <right/>
      <top/>
      <bottom/>
      <diagonal/>
    </border>
    <border>
      <left style="thin"/>
      <right style="thin"/>
      <top style="thin"/>
      <bottom style="thin"/>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165" fontId="1" fillId="0" borderId="0" applyFont="0" applyFill="0" applyBorder="0" applyAlignment="0" applyProtection="0"/>
  </cellStyleXfs>
  <cellXfs count="159">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2" fillId="2" borderId="1" xfId="0" applyFont="1" applyFill="1" applyBorder="1" applyAlignment="1">
      <alignment horizontal="left" vertical="center"/>
    </xf>
    <xf numFmtId="0" fontId="2" fillId="0" borderId="1" xfId="0" applyFont="1" applyBorder="1" applyAlignment="1">
      <alignment horizontal="left" vertical="center"/>
    </xf>
    <xf numFmtId="0" fontId="4" fillId="2" borderId="1" xfId="0" applyFont="1" applyFill="1" applyBorder="1" applyAlignment="1">
      <alignment horizontal="left" vertical="center"/>
    </xf>
    <xf numFmtId="0" fontId="3" fillId="0" borderId="0" xfId="0" applyFont="1" applyAlignment="1">
      <alignment horizontal="left" vertical="center"/>
    </xf>
    <xf numFmtId="164" fontId="2" fillId="0" borderId="0" xfId="0" applyNumberFormat="1" applyFont="1" applyAlignment="1">
      <alignment horizontal="left" vertical="center"/>
    </xf>
    <xf numFmtId="0" fontId="6" fillId="0" borderId="1" xfId="0" applyFont="1" applyBorder="1" applyAlignment="1">
      <alignment vertical="center" wrapText="1"/>
    </xf>
    <xf numFmtId="0" fontId="2" fillId="0" borderId="0" xfId="0" applyFont="1" applyAlignment="1">
      <alignment vertical="center"/>
    </xf>
    <xf numFmtId="0" fontId="2" fillId="2" borderId="1" xfId="0" applyFont="1" applyFill="1" applyBorder="1"/>
    <xf numFmtId="0" fontId="8" fillId="0" borderId="1" xfId="0" applyFont="1" applyBorder="1" applyAlignment="1">
      <alignment vertical="center"/>
    </xf>
    <xf numFmtId="0" fontId="3" fillId="0" borderId="1"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5" fillId="3" borderId="1" xfId="0" applyFont="1" applyFill="1" applyBorder="1" applyAlignment="1">
      <alignment horizontal="lef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2" fillId="0" borderId="0" xfId="0" applyFont="1" applyBorder="1" applyAlignment="1">
      <alignment vertical="center" wrapText="1"/>
    </xf>
    <xf numFmtId="0" fontId="2"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0" xfId="0" applyFont="1" applyAlignment="1">
      <alignment vertical="center"/>
    </xf>
    <xf numFmtId="0" fontId="6" fillId="0" borderId="1" xfId="0" applyFont="1" applyBorder="1" applyAlignment="1">
      <alignment horizontal="left" vertical="center" wrapText="1"/>
    </xf>
    <xf numFmtId="0" fontId="5" fillId="0" borderId="0" xfId="0" applyFont="1" applyFill="1" applyBorder="1" applyAlignment="1">
      <alignment vertical="center" wrapText="1"/>
    </xf>
    <xf numFmtId="0" fontId="8" fillId="0" borderId="0" xfId="0" applyFont="1" applyAlignment="1">
      <alignment vertical="center"/>
    </xf>
    <xf numFmtId="0" fontId="3" fillId="0" borderId="1" xfId="0" applyFont="1" applyBorder="1" applyAlignment="1">
      <alignment horizontal="center" vertical="center" wrapText="1"/>
    </xf>
    <xf numFmtId="0" fontId="5" fillId="3" borderId="1" xfId="0" applyFont="1" applyFill="1" applyBorder="1" applyAlignment="1">
      <alignment vertical="center" wrapText="1"/>
    </xf>
    <xf numFmtId="0" fontId="3" fillId="0" borderId="0" xfId="0" applyFont="1" applyFill="1" applyBorder="1" applyAlignment="1">
      <alignment vertical="center" wrapText="1"/>
    </xf>
    <xf numFmtId="0" fontId="5" fillId="3"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1" xfId="0" applyFont="1" applyBorder="1" applyAlignment="1">
      <alignment horizontal="center" vertical="center"/>
    </xf>
    <xf numFmtId="0" fontId="8" fillId="0" borderId="0" xfId="0" applyFont="1" applyAlignment="1">
      <alignment horizontal="left" vertical="center"/>
    </xf>
    <xf numFmtId="0" fontId="3" fillId="0" borderId="1"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Border="1" applyAlignment="1">
      <alignment horizontal="left" vertical="center"/>
    </xf>
    <xf numFmtId="164" fontId="2" fillId="0" borderId="0" xfId="0" applyNumberFormat="1" applyFont="1" applyFill="1" applyBorder="1" applyAlignment="1">
      <alignment horizontal="left" vertical="center"/>
    </xf>
    <xf numFmtId="0" fontId="7" fillId="0" borderId="0" xfId="0" applyFont="1" applyFill="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Fill="1" applyAlignment="1">
      <alignmen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xf>
    <xf numFmtId="0" fontId="3" fillId="0" borderId="0" xfId="0" applyFont="1" applyBorder="1" applyAlignment="1">
      <alignment horizontal="left" vertical="center"/>
    </xf>
    <xf numFmtId="0" fontId="6" fillId="3"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6" fillId="0" borderId="1" xfId="0" applyFont="1" applyFill="1" applyBorder="1" applyAlignment="1">
      <alignment horizontal="left" vertical="center"/>
    </xf>
    <xf numFmtId="0" fontId="8" fillId="0" borderId="1" xfId="0" applyFont="1" applyBorder="1" applyAlignment="1">
      <alignment horizontal="left" vertical="center" wrapText="1"/>
    </xf>
    <xf numFmtId="0" fontId="2" fillId="0" borderId="1" xfId="0" applyFont="1" applyBorder="1" applyAlignment="1">
      <alignment horizontal="left" vertical="center" wrapText="1"/>
    </xf>
    <xf numFmtId="164" fontId="5"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left" vertical="center" wrapText="1"/>
    </xf>
    <xf numFmtId="0" fontId="9" fillId="0" borderId="0" xfId="0" applyFont="1" applyFill="1" applyBorder="1" applyAlignment="1">
      <alignment vertical="center" wrapText="1"/>
    </xf>
    <xf numFmtId="0" fontId="10" fillId="0" borderId="0" xfId="0" applyFont="1" applyFill="1" applyBorder="1" applyAlignment="1">
      <alignment vertical="center" wrapText="1"/>
    </xf>
    <xf numFmtId="0" fontId="11" fillId="0" borderId="0" xfId="0" applyFont="1" applyFill="1" applyBorder="1" applyAlignment="1">
      <alignment vertical="center"/>
    </xf>
    <xf numFmtId="0" fontId="3" fillId="0" borderId="1" xfId="0" applyFont="1" applyBorder="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6" fillId="2"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applyBorder="1"/>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Fill="1" applyBorder="1" applyAlignment="1" quotePrefix="1">
      <alignment vertical="center"/>
    </xf>
    <xf numFmtId="0" fontId="13" fillId="0" borderId="0" xfId="0" applyFont="1" applyFill="1" applyBorder="1" applyAlignment="1">
      <alignment vertical="center" wrapText="1"/>
    </xf>
    <xf numFmtId="0" fontId="4" fillId="2" borderId="1" xfId="0" applyFont="1" applyFill="1" applyBorder="1" applyAlignment="1">
      <alignment horizontal="right" vertical="center"/>
    </xf>
    <xf numFmtId="164" fontId="4" fillId="2" borderId="1" xfId="0" applyNumberFormat="1" applyFont="1" applyFill="1" applyBorder="1" applyAlignment="1">
      <alignment horizontal="right" vertical="center"/>
    </xf>
    <xf numFmtId="164" fontId="2" fillId="2" borderId="1" xfId="0" applyNumberFormat="1" applyFont="1" applyFill="1" applyBorder="1" applyAlignment="1">
      <alignment horizontal="right" vertical="center"/>
    </xf>
    <xf numFmtId="0" fontId="1" fillId="0" borderId="1" xfId="20" applyFont="1" applyBorder="1" applyAlignment="1">
      <alignment horizontal="center" vertical="center" wrapText="1"/>
      <protection/>
    </xf>
    <xf numFmtId="0" fontId="15" fillId="0" borderId="1" xfId="0" applyFont="1" applyBorder="1" applyAlignment="1">
      <alignment horizontal="center" vertical="center" wrapText="1"/>
    </xf>
    <xf numFmtId="0" fontId="14" fillId="0" borderId="1" xfId="20" applyFont="1" applyBorder="1" applyAlignment="1">
      <alignment horizontal="center" vertical="center" wrapText="1"/>
      <protection/>
    </xf>
    <xf numFmtId="0" fontId="1" fillId="0" borderId="1" xfId="20" applyFont="1" applyBorder="1" applyAlignment="1" quotePrefix="1">
      <alignment horizontal="center" vertical="center" wrapText="1"/>
      <protection/>
    </xf>
    <xf numFmtId="0" fontId="14" fillId="4" borderId="1" xfId="20" applyFont="1" applyFill="1" applyBorder="1" applyAlignment="1">
      <alignment horizontal="center" vertical="center" wrapText="1"/>
      <protection/>
    </xf>
    <xf numFmtId="0" fontId="1" fillId="0" borderId="1" xfId="0" applyFont="1" applyBorder="1" applyAlignment="1">
      <alignment horizontal="center" vertical="center" wrapText="1"/>
    </xf>
    <xf numFmtId="0" fontId="14" fillId="0" borderId="1" xfId="20" applyFont="1" applyBorder="1" applyAlignment="1">
      <alignment vertical="top" wrapText="1"/>
      <protection/>
    </xf>
    <xf numFmtId="0" fontId="16" fillId="4" borderId="1" xfId="20" applyFont="1" applyFill="1" applyBorder="1" applyAlignment="1">
      <alignment wrapText="1"/>
      <protection/>
    </xf>
    <xf numFmtId="0" fontId="16" fillId="4" borderId="1" xfId="20" applyFont="1" applyFill="1" applyBorder="1" applyAlignment="1">
      <alignment horizontal="left" wrapText="1"/>
      <protection/>
    </xf>
    <xf numFmtId="0" fontId="17" fillId="0" borderId="1" xfId="20" applyFont="1" applyBorder="1" applyAlignment="1">
      <alignment horizontal="left" wrapText="1"/>
      <protection/>
    </xf>
    <xf numFmtId="0" fontId="17" fillId="0" borderId="1" xfId="20" applyFont="1" applyBorder="1" applyAlignment="1">
      <alignment horizontal="left" vertical="center" wrapText="1"/>
      <protection/>
    </xf>
    <xf numFmtId="1" fontId="2" fillId="2" borderId="1" xfId="0" applyNumberFormat="1" applyFont="1" applyFill="1" applyBorder="1" applyAlignment="1">
      <alignment horizontal="right" vertical="center"/>
    </xf>
    <xf numFmtId="0" fontId="18" fillId="0" borderId="0" xfId="20" applyFont="1" applyAlignment="1">
      <alignment/>
      <protection/>
    </xf>
    <xf numFmtId="0" fontId="17" fillId="0" borderId="0" xfId="20" applyFont="1" applyBorder="1" applyAlignment="1">
      <alignment/>
      <protection/>
    </xf>
    <xf numFmtId="0" fontId="1" fillId="0" borderId="1" xfId="20" applyBorder="1" applyAlignment="1" quotePrefix="1">
      <alignment horizontal="center"/>
      <protection/>
    </xf>
    <xf numFmtId="0" fontId="1" fillId="0" borderId="1" xfId="20" applyBorder="1" applyAlignment="1">
      <alignment horizontal="center"/>
      <protection/>
    </xf>
    <xf numFmtId="0" fontId="3" fillId="0" borderId="0" xfId="0" applyFont="1"/>
    <xf numFmtId="0" fontId="2" fillId="0" borderId="0" xfId="0" applyFont="1"/>
    <xf numFmtId="0" fontId="3" fillId="0" borderId="1" xfId="0" applyFont="1" applyBorder="1"/>
    <xf numFmtId="14" fontId="2" fillId="2" borderId="1" xfId="0" applyNumberFormat="1" applyFont="1" applyFill="1" applyBorder="1"/>
    <xf numFmtId="166" fontId="4" fillId="2" borderId="1" xfId="0" applyNumberFormat="1" applyFont="1" applyFill="1" applyBorder="1" applyAlignment="1">
      <alignment horizontal="right" vertical="center"/>
    </xf>
    <xf numFmtId="166" fontId="2" fillId="2" borderId="1" xfId="0" applyNumberFormat="1" applyFont="1" applyFill="1" applyBorder="1" applyAlignment="1">
      <alignment horizontal="right" vertical="center"/>
    </xf>
    <xf numFmtId="2" fontId="2" fillId="2" borderId="1" xfId="0" applyNumberFormat="1" applyFont="1" applyFill="1" applyBorder="1"/>
    <xf numFmtId="0" fontId="9" fillId="0" borderId="0" xfId="0" applyFont="1" applyAlignment="1">
      <alignment vertical="center" wrapText="1"/>
    </xf>
    <xf numFmtId="2" fontId="4" fillId="2" borderId="1" xfId="0" applyNumberFormat="1" applyFont="1" applyFill="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vertical="center"/>
    </xf>
    <xf numFmtId="0" fontId="4" fillId="0" borderId="0" xfId="0" applyFont="1" applyAlignment="1">
      <alignment vertical="center" wrapText="1"/>
    </xf>
    <xf numFmtId="0" fontId="4" fillId="0" borderId="1" xfId="0" applyFont="1" applyBorder="1" applyAlignment="1">
      <alignment vertical="center"/>
    </xf>
    <xf numFmtId="1" fontId="4" fillId="2" borderId="1" xfId="0" applyNumberFormat="1" applyFont="1" applyFill="1" applyBorder="1" applyAlignment="1">
      <alignment horizontal="right" vertical="center"/>
    </xf>
    <xf numFmtId="2" fontId="4" fillId="2" borderId="1" xfId="0" applyNumberFormat="1" applyFont="1" applyFill="1" applyBorder="1" applyAlignment="1">
      <alignment horizontal="right" vertical="center"/>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center" vertical="center"/>
    </xf>
    <xf numFmtId="3" fontId="2" fillId="2" borderId="1" xfId="0" applyNumberFormat="1" applyFont="1" applyFill="1" applyBorder="1" applyAlignment="1">
      <alignment horizontal="right" vertical="center"/>
    </xf>
    <xf numFmtId="3" fontId="2" fillId="0" borderId="0" xfId="0" applyNumberFormat="1" applyFont="1" applyFill="1" applyBorder="1" applyAlignment="1">
      <alignment horizontal="left" vertical="center"/>
    </xf>
    <xf numFmtId="0" fontId="2" fillId="2" borderId="1" xfId="0" applyFont="1" applyFill="1" applyBorder="1" applyAlignment="1">
      <alignment horizontal="right" vertical="center"/>
    </xf>
    <xf numFmtId="0" fontId="0" fillId="2" borderId="1" xfId="0" applyFill="1" applyBorder="1"/>
    <xf numFmtId="164" fontId="0" fillId="2" borderId="1" xfId="0" applyNumberFormat="1" applyFill="1" applyBorder="1"/>
    <xf numFmtId="0" fontId="2" fillId="5" borderId="1" xfId="0" applyFont="1" applyFill="1" applyBorder="1" applyAlignment="1">
      <alignment horizontal="center" vertical="center"/>
    </xf>
    <xf numFmtId="164" fontId="4" fillId="2" borderId="1" xfId="0" applyNumberFormat="1" applyFont="1" applyFill="1" applyBorder="1" applyAlignment="1" quotePrefix="1">
      <alignment horizontal="right" vertical="center"/>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3" borderId="1" xfId="0" applyFont="1" applyFill="1" applyBorder="1" applyAlignment="1">
      <alignment horizontal="left" vertical="center"/>
    </xf>
    <xf numFmtId="0" fontId="3" fillId="0" borderId="1" xfId="0" applyFont="1" applyBorder="1" applyAlignment="1">
      <alignment horizontal="center" vertical="center" wrapText="1"/>
    </xf>
    <xf numFmtId="0" fontId="8"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0" xfId="0" applyFont="1" applyAlignment="1">
      <alignment horizontal="left" wrapText="1"/>
    </xf>
    <xf numFmtId="0" fontId="8" fillId="0" borderId="0" xfId="0" applyFont="1" applyAlignment="1">
      <alignment horizontal="left" vertical="center" wrapText="1"/>
    </xf>
    <xf numFmtId="0" fontId="3" fillId="0" borderId="1" xfId="0" applyFont="1" applyBorder="1" applyAlignment="1">
      <alignment horizontal="center" vertical="center"/>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cellXfs>
  <cellStyles count="8">
    <cellStyle name="Normal" xfId="0"/>
    <cellStyle name="Percent" xfId="15"/>
    <cellStyle name="Currency" xfId="16"/>
    <cellStyle name="Currency [0]" xfId="17"/>
    <cellStyle name="Comma" xfId="18"/>
    <cellStyle name="Comma [0]" xfId="19"/>
    <cellStyle name="Normal 2" xfId="20"/>
    <cellStyle name="Comma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6"/>
  <sheetViews>
    <sheetView workbookViewId="0" topLeftCell="A1">
      <selection activeCell="B1" sqref="B1"/>
    </sheetView>
  </sheetViews>
  <sheetFormatPr defaultColWidth="15.7109375" defaultRowHeight="15"/>
  <cols>
    <col min="1" max="1" width="92.7109375" style="1" bestFit="1" customWidth="1"/>
    <col min="2" max="2" width="9.7109375" style="1" customWidth="1"/>
    <col min="3" max="3" width="30.00390625" style="1" customWidth="1"/>
    <col min="4" max="4" width="37.00390625" style="9" customWidth="1"/>
    <col min="5" max="5" width="19.421875" style="9" customWidth="1"/>
    <col min="6" max="16384" width="15.7109375" style="9" customWidth="1"/>
  </cols>
  <sheetData>
    <row r="1" ht="15">
      <c r="A1" s="6" t="s">
        <v>83</v>
      </c>
    </row>
    <row r="3" spans="1:7" s="52" customFormat="1" ht="15">
      <c r="A3" s="51" t="s">
        <v>227</v>
      </c>
      <c r="B3" s="26"/>
      <c r="C3" s="26"/>
      <c r="D3" s="19"/>
      <c r="E3" s="19"/>
      <c r="F3" s="19"/>
      <c r="G3" s="19"/>
    </row>
    <row r="4" spans="1:5" s="52" customFormat="1" ht="15">
      <c r="A4" s="87"/>
      <c r="B4" s="83"/>
      <c r="C4" s="83" t="s">
        <v>192</v>
      </c>
      <c r="D4" s="83" t="s">
        <v>193</v>
      </c>
      <c r="E4" s="83" t="s">
        <v>240</v>
      </c>
    </row>
    <row r="5" spans="1:5" s="52" customFormat="1" ht="15.75">
      <c r="A5" s="88" t="s">
        <v>199</v>
      </c>
      <c r="B5" s="85"/>
      <c r="C5" s="85"/>
      <c r="D5" s="85"/>
      <c r="E5" s="85"/>
    </row>
    <row r="6" spans="1:5" s="52" customFormat="1" ht="15">
      <c r="A6" s="90" t="s">
        <v>200</v>
      </c>
      <c r="B6" s="81" t="s">
        <v>15</v>
      </c>
      <c r="C6" s="95" t="s">
        <v>198</v>
      </c>
      <c r="D6" s="82" t="s">
        <v>196</v>
      </c>
      <c r="E6" s="82" t="s">
        <v>241</v>
      </c>
    </row>
    <row r="7" spans="1:5" s="52" customFormat="1" ht="15">
      <c r="A7" s="90" t="s">
        <v>118</v>
      </c>
      <c r="B7" s="81" t="s">
        <v>15</v>
      </c>
      <c r="C7" s="95" t="s">
        <v>198</v>
      </c>
      <c r="D7" s="82" t="s">
        <v>201</v>
      </c>
      <c r="E7" s="82" t="s">
        <v>241</v>
      </c>
    </row>
    <row r="8" spans="1:5" s="52" customFormat="1" ht="15">
      <c r="A8" s="90" t="s">
        <v>119</v>
      </c>
      <c r="B8" s="81" t="s">
        <v>15</v>
      </c>
      <c r="C8" s="95" t="s">
        <v>198</v>
      </c>
      <c r="D8" s="82" t="s">
        <v>202</v>
      </c>
      <c r="E8" s="82" t="s">
        <v>241</v>
      </c>
    </row>
    <row r="9" spans="1:5" s="52" customFormat="1" ht="15">
      <c r="A9" s="90" t="s">
        <v>181</v>
      </c>
      <c r="B9" s="81" t="s">
        <v>15</v>
      </c>
      <c r="C9" s="95" t="s">
        <v>198</v>
      </c>
      <c r="D9" s="82" t="s">
        <v>197</v>
      </c>
      <c r="E9" s="82" t="s">
        <v>241</v>
      </c>
    </row>
    <row r="10" spans="1:5" s="52" customFormat="1" ht="15">
      <c r="A10" s="90" t="s">
        <v>205</v>
      </c>
      <c r="B10" s="81" t="s">
        <v>15</v>
      </c>
      <c r="C10" s="96" t="s">
        <v>204</v>
      </c>
      <c r="D10" s="82" t="s">
        <v>197</v>
      </c>
      <c r="E10" s="82" t="s">
        <v>241</v>
      </c>
    </row>
    <row r="11" spans="1:5" s="52" customFormat="1" ht="15">
      <c r="A11" s="90" t="s">
        <v>117</v>
      </c>
      <c r="B11" s="81" t="s">
        <v>15</v>
      </c>
      <c r="C11" s="96" t="s">
        <v>204</v>
      </c>
      <c r="D11" s="82" t="s">
        <v>206</v>
      </c>
      <c r="E11" s="82" t="s">
        <v>241</v>
      </c>
    </row>
    <row r="12" spans="1:5" s="52" customFormat="1" ht="15">
      <c r="A12" s="90" t="s">
        <v>159</v>
      </c>
      <c r="B12" s="81" t="s">
        <v>15</v>
      </c>
      <c r="C12" s="96" t="s">
        <v>204</v>
      </c>
      <c r="D12" s="82" t="s">
        <v>207</v>
      </c>
      <c r="E12" s="82" t="s">
        <v>241</v>
      </c>
    </row>
    <row r="13" spans="1:5" s="52" customFormat="1" ht="15">
      <c r="A13" s="90" t="s">
        <v>183</v>
      </c>
      <c r="B13" s="81" t="s">
        <v>15</v>
      </c>
      <c r="C13" s="96" t="s">
        <v>204</v>
      </c>
      <c r="D13" s="82" t="s">
        <v>196</v>
      </c>
      <c r="E13" s="82" t="s">
        <v>241</v>
      </c>
    </row>
    <row r="14" spans="1:5" s="52" customFormat="1" ht="15">
      <c r="A14" s="90" t="s">
        <v>184</v>
      </c>
      <c r="B14" s="81" t="s">
        <v>15</v>
      </c>
      <c r="C14" s="96" t="s">
        <v>204</v>
      </c>
      <c r="D14" s="82" t="s">
        <v>208</v>
      </c>
      <c r="E14" s="82" t="s">
        <v>241</v>
      </c>
    </row>
    <row r="15" spans="1:5" s="52" customFormat="1" ht="15">
      <c r="A15" s="90" t="s">
        <v>185</v>
      </c>
      <c r="B15" s="81" t="s">
        <v>15</v>
      </c>
      <c r="C15" s="96" t="s">
        <v>204</v>
      </c>
      <c r="D15" s="82" t="s">
        <v>211</v>
      </c>
      <c r="E15" s="82" t="s">
        <v>241</v>
      </c>
    </row>
    <row r="16" spans="1:5" s="52" customFormat="1" ht="15">
      <c r="A16" s="90" t="s">
        <v>186</v>
      </c>
      <c r="B16" s="81" t="s">
        <v>15</v>
      </c>
      <c r="C16" s="96" t="s">
        <v>204</v>
      </c>
      <c r="D16" s="82" t="s">
        <v>212</v>
      </c>
      <c r="E16" s="82" t="s">
        <v>241</v>
      </c>
    </row>
    <row r="17" spans="1:5" s="52" customFormat="1" ht="12.75" customHeight="1">
      <c r="A17" s="90" t="s">
        <v>120</v>
      </c>
      <c r="B17" s="81" t="s">
        <v>15</v>
      </c>
      <c r="C17" s="96" t="s">
        <v>204</v>
      </c>
      <c r="D17" s="82" t="s">
        <v>213</v>
      </c>
      <c r="E17" s="82" t="s">
        <v>241</v>
      </c>
    </row>
    <row r="18" spans="1:5" s="52" customFormat="1" ht="12.75" customHeight="1">
      <c r="A18" s="90" t="s">
        <v>121</v>
      </c>
      <c r="B18" s="81" t="s">
        <v>15</v>
      </c>
      <c r="C18" s="96" t="s">
        <v>204</v>
      </c>
      <c r="D18" s="82" t="s">
        <v>214</v>
      </c>
      <c r="E18" s="82" t="s">
        <v>241</v>
      </c>
    </row>
    <row r="19" spans="1:5" s="52" customFormat="1" ht="12.75" customHeight="1">
      <c r="A19" s="90" t="s">
        <v>122</v>
      </c>
      <c r="B19" s="81" t="s">
        <v>15</v>
      </c>
      <c r="C19" s="96" t="s">
        <v>204</v>
      </c>
      <c r="D19" s="82" t="s">
        <v>215</v>
      </c>
      <c r="E19" s="82" t="s">
        <v>241</v>
      </c>
    </row>
    <row r="20" spans="1:5" s="52" customFormat="1" ht="15">
      <c r="A20" s="90" t="s">
        <v>173</v>
      </c>
      <c r="B20" s="81" t="s">
        <v>15</v>
      </c>
      <c r="C20" s="96" t="s">
        <v>204</v>
      </c>
      <c r="D20" s="82" t="s">
        <v>216</v>
      </c>
      <c r="E20" s="82" t="s">
        <v>241</v>
      </c>
    </row>
    <row r="21" spans="1:5" s="52" customFormat="1" ht="15">
      <c r="A21" s="90" t="s">
        <v>123</v>
      </c>
      <c r="B21" s="81" t="s">
        <v>15</v>
      </c>
      <c r="C21" s="96" t="s">
        <v>204</v>
      </c>
      <c r="D21" s="82" t="s">
        <v>217</v>
      </c>
      <c r="E21" s="82" t="s">
        <v>241</v>
      </c>
    </row>
    <row r="22" spans="1:5" s="52" customFormat="1" ht="15">
      <c r="A22" s="90" t="s">
        <v>174</v>
      </c>
      <c r="B22" s="81" t="s">
        <v>15</v>
      </c>
      <c r="C22" s="96" t="s">
        <v>204</v>
      </c>
      <c r="D22" s="82" t="s">
        <v>218</v>
      </c>
      <c r="E22" s="82" t="s">
        <v>241</v>
      </c>
    </row>
    <row r="23" spans="1:5" s="52" customFormat="1" ht="127.5">
      <c r="A23" s="91" t="s">
        <v>175</v>
      </c>
      <c r="B23" s="81" t="s">
        <v>15</v>
      </c>
      <c r="C23" s="81" t="s">
        <v>219</v>
      </c>
      <c r="D23" s="86" t="s">
        <v>220</v>
      </c>
      <c r="E23" s="82" t="s">
        <v>244</v>
      </c>
    </row>
    <row r="24" spans="1:5" s="52" customFormat="1" ht="127.5">
      <c r="A24" s="91" t="s">
        <v>176</v>
      </c>
      <c r="B24" s="81" t="s">
        <v>15</v>
      </c>
      <c r="C24" s="81" t="s">
        <v>219</v>
      </c>
      <c r="D24" s="86" t="s">
        <v>221</v>
      </c>
      <c r="E24" s="82" t="s">
        <v>244</v>
      </c>
    </row>
    <row r="25" spans="1:5" s="52" customFormat="1" ht="15">
      <c r="A25" s="90" t="s">
        <v>187</v>
      </c>
      <c r="B25" s="81" t="s">
        <v>15</v>
      </c>
      <c r="C25" s="81" t="s">
        <v>222</v>
      </c>
      <c r="D25" s="82" t="s">
        <v>247</v>
      </c>
      <c r="E25" s="82" t="s">
        <v>241</v>
      </c>
    </row>
    <row r="26" spans="1:5" s="52" customFormat="1" ht="12.75" customHeight="1">
      <c r="A26" s="90" t="s">
        <v>179</v>
      </c>
      <c r="B26" s="81" t="s">
        <v>224</v>
      </c>
      <c r="C26" s="81" t="s">
        <v>223</v>
      </c>
      <c r="D26" s="86" t="s">
        <v>248</v>
      </c>
      <c r="E26" s="82" t="s">
        <v>243</v>
      </c>
    </row>
    <row r="27" spans="1:5" s="52" customFormat="1" ht="24">
      <c r="A27" s="90" t="s">
        <v>177</v>
      </c>
      <c r="B27" s="81" t="s">
        <v>224</v>
      </c>
      <c r="C27" s="81" t="s">
        <v>225</v>
      </c>
      <c r="D27" s="86" t="s">
        <v>249</v>
      </c>
      <c r="E27" s="82" t="s">
        <v>241</v>
      </c>
    </row>
    <row r="28" spans="1:5" s="52" customFormat="1" ht="15">
      <c r="A28" s="90" t="s">
        <v>178</v>
      </c>
      <c r="B28" s="81" t="s">
        <v>224</v>
      </c>
      <c r="C28" s="84" t="s">
        <v>226</v>
      </c>
      <c r="D28" s="86" t="s">
        <v>250</v>
      </c>
      <c r="E28" s="82" t="s">
        <v>243</v>
      </c>
    </row>
    <row r="29" spans="1:5" s="52" customFormat="1" ht="15.75">
      <c r="A29" s="88" t="s">
        <v>203</v>
      </c>
      <c r="B29" s="85"/>
      <c r="C29" s="85"/>
      <c r="D29" s="85"/>
      <c r="E29" s="85"/>
    </row>
    <row r="30" spans="1:5" s="52" customFormat="1" ht="15">
      <c r="A30" s="90" t="s">
        <v>103</v>
      </c>
      <c r="B30" s="81" t="s">
        <v>194</v>
      </c>
      <c r="C30" s="84"/>
      <c r="D30" s="82" t="s">
        <v>210</v>
      </c>
      <c r="E30" s="82" t="s">
        <v>242</v>
      </c>
    </row>
    <row r="31" spans="1:5" s="52" customFormat="1" ht="15">
      <c r="A31" s="90" t="s">
        <v>105</v>
      </c>
      <c r="B31" s="81" t="s">
        <v>194</v>
      </c>
      <c r="C31" s="84"/>
      <c r="D31" s="82" t="s">
        <v>201</v>
      </c>
      <c r="E31" s="82" t="s">
        <v>242</v>
      </c>
    </row>
    <row r="32" spans="1:5" s="52" customFormat="1" ht="15">
      <c r="A32" s="90" t="s">
        <v>106</v>
      </c>
      <c r="B32" s="81" t="s">
        <v>194</v>
      </c>
      <c r="C32" s="84"/>
      <c r="D32" s="82" t="s">
        <v>202</v>
      </c>
      <c r="E32" s="82" t="s">
        <v>242</v>
      </c>
    </row>
    <row r="33" spans="1:5" s="52" customFormat="1" ht="15">
      <c r="A33" s="90" t="s">
        <v>100</v>
      </c>
      <c r="B33" s="81" t="s">
        <v>194</v>
      </c>
      <c r="C33" s="84"/>
      <c r="D33" s="82" t="s">
        <v>209</v>
      </c>
      <c r="E33" s="82" t="s">
        <v>242</v>
      </c>
    </row>
    <row r="34" spans="1:5" s="52" customFormat="1" ht="15">
      <c r="A34" s="90" t="s">
        <v>101</v>
      </c>
      <c r="B34" s="81" t="s">
        <v>194</v>
      </c>
      <c r="C34" s="84"/>
      <c r="D34" s="82" t="s">
        <v>206</v>
      </c>
      <c r="E34" s="82" t="s">
        <v>242</v>
      </c>
    </row>
    <row r="35" spans="1:5" s="52" customFormat="1" ht="15">
      <c r="A35" s="90" t="s">
        <v>102</v>
      </c>
      <c r="B35" s="81" t="s">
        <v>194</v>
      </c>
      <c r="C35" s="84"/>
      <c r="D35" s="82" t="s">
        <v>207</v>
      </c>
      <c r="E35" s="82" t="s">
        <v>242</v>
      </c>
    </row>
    <row r="36" spans="1:5" s="52" customFormat="1" ht="15">
      <c r="A36" s="90" t="s">
        <v>54</v>
      </c>
      <c r="B36" s="81" t="s">
        <v>194</v>
      </c>
      <c r="C36" s="84"/>
      <c r="D36" s="82" t="s">
        <v>208</v>
      </c>
      <c r="E36" s="82" t="s">
        <v>242</v>
      </c>
    </row>
    <row r="37" spans="1:5" s="52" customFormat="1" ht="15">
      <c r="A37" s="90" t="s">
        <v>55</v>
      </c>
      <c r="B37" s="81" t="s">
        <v>194</v>
      </c>
      <c r="C37" s="84"/>
      <c r="D37" s="82" t="s">
        <v>211</v>
      </c>
      <c r="E37" s="82" t="s">
        <v>242</v>
      </c>
    </row>
    <row r="38" spans="1:5" s="52" customFormat="1" ht="15">
      <c r="A38" s="90" t="s">
        <v>104</v>
      </c>
      <c r="B38" s="81" t="s">
        <v>194</v>
      </c>
      <c r="C38" s="84"/>
      <c r="D38" s="82" t="s">
        <v>212</v>
      </c>
      <c r="E38" s="82" t="s">
        <v>242</v>
      </c>
    </row>
    <row r="39" spans="1:5" s="52" customFormat="1" ht="12.75" customHeight="1">
      <c r="A39" s="90" t="s">
        <v>107</v>
      </c>
      <c r="B39" s="81" t="s">
        <v>194</v>
      </c>
      <c r="C39" s="84"/>
      <c r="D39" s="82" t="s">
        <v>228</v>
      </c>
      <c r="E39" s="82" t="s">
        <v>242</v>
      </c>
    </row>
    <row r="40" spans="1:5" s="52" customFormat="1" ht="12.75" customHeight="1">
      <c r="A40" s="90" t="s">
        <v>108</v>
      </c>
      <c r="B40" s="81" t="s">
        <v>194</v>
      </c>
      <c r="C40" s="84"/>
      <c r="D40" s="82" t="s">
        <v>229</v>
      </c>
      <c r="E40" s="82" t="s">
        <v>242</v>
      </c>
    </row>
    <row r="41" spans="1:5" s="52" customFormat="1" ht="12.75" customHeight="1">
      <c r="A41" s="90" t="s">
        <v>109</v>
      </c>
      <c r="B41" s="81" t="s">
        <v>194</v>
      </c>
      <c r="C41" s="84"/>
      <c r="D41" s="82" t="s">
        <v>230</v>
      </c>
      <c r="E41" s="82" t="s">
        <v>242</v>
      </c>
    </row>
    <row r="42" spans="1:5" s="52" customFormat="1" ht="15">
      <c r="A42" s="90" t="s">
        <v>110</v>
      </c>
      <c r="B42" s="81" t="s">
        <v>194</v>
      </c>
      <c r="C42" s="84"/>
      <c r="D42" s="82" t="s">
        <v>231</v>
      </c>
      <c r="E42" s="82" t="s">
        <v>242</v>
      </c>
    </row>
    <row r="43" spans="1:5" s="52" customFormat="1" ht="15">
      <c r="A43" s="90" t="s">
        <v>111</v>
      </c>
      <c r="B43" s="81" t="s">
        <v>194</v>
      </c>
      <c r="C43" s="84"/>
      <c r="D43" s="82" t="s">
        <v>232</v>
      </c>
      <c r="E43" s="82" t="s">
        <v>242</v>
      </c>
    </row>
    <row r="44" spans="1:5" s="52" customFormat="1" ht="15">
      <c r="A44" s="90" t="s">
        <v>112</v>
      </c>
      <c r="B44" s="81" t="s">
        <v>194</v>
      </c>
      <c r="C44" s="84"/>
      <c r="D44" s="82" t="s">
        <v>233</v>
      </c>
      <c r="E44" s="82" t="s">
        <v>242</v>
      </c>
    </row>
    <row r="45" spans="1:5" s="52" customFormat="1" ht="15">
      <c r="A45" s="90" t="s">
        <v>113</v>
      </c>
      <c r="B45" s="81" t="s">
        <v>194</v>
      </c>
      <c r="C45" s="84"/>
      <c r="D45" s="82" t="s">
        <v>234</v>
      </c>
      <c r="E45" s="82" t="s">
        <v>242</v>
      </c>
    </row>
    <row r="46" spans="1:5" s="52" customFormat="1" ht="15">
      <c r="A46" s="90" t="s">
        <v>114</v>
      </c>
      <c r="B46" s="81" t="s">
        <v>194</v>
      </c>
      <c r="C46" s="84"/>
      <c r="D46" s="82" t="s">
        <v>235</v>
      </c>
      <c r="E46" s="82" t="s">
        <v>242</v>
      </c>
    </row>
    <row r="47" spans="1:5" s="52" customFormat="1" ht="15">
      <c r="A47" s="90" t="s">
        <v>191</v>
      </c>
      <c r="B47" s="81" t="s">
        <v>194</v>
      </c>
      <c r="C47" s="84"/>
      <c r="D47" s="82" t="s">
        <v>236</v>
      </c>
      <c r="E47" s="82" t="s">
        <v>242</v>
      </c>
    </row>
    <row r="48" spans="1:5" s="52" customFormat="1" ht="15.75">
      <c r="A48" s="89">
        <v>15.2</v>
      </c>
      <c r="B48" s="85"/>
      <c r="C48" s="85"/>
      <c r="D48" s="85"/>
      <c r="E48" s="85"/>
    </row>
    <row r="49" spans="1:5" s="52" customFormat="1" ht="15">
      <c r="A49" s="90" t="s">
        <v>188</v>
      </c>
      <c r="B49" s="81" t="s">
        <v>15</v>
      </c>
      <c r="C49" s="84" t="s">
        <v>198</v>
      </c>
      <c r="D49" s="82" t="s">
        <v>237</v>
      </c>
      <c r="E49" s="82" t="s">
        <v>241</v>
      </c>
    </row>
    <row r="50" spans="1:5" s="52" customFormat="1" ht="15">
      <c r="A50" s="90" t="s">
        <v>42</v>
      </c>
      <c r="B50" s="81" t="s">
        <v>15</v>
      </c>
      <c r="C50" s="84" t="s">
        <v>198</v>
      </c>
      <c r="D50" s="82" t="s">
        <v>238</v>
      </c>
      <c r="E50" s="82" t="s">
        <v>241</v>
      </c>
    </row>
    <row r="51" spans="1:5" s="52" customFormat="1" ht="15">
      <c r="A51" s="90" t="s">
        <v>43</v>
      </c>
      <c r="B51" s="81" t="s">
        <v>15</v>
      </c>
      <c r="C51" s="84" t="s">
        <v>198</v>
      </c>
      <c r="D51" s="82" t="s">
        <v>239</v>
      </c>
      <c r="E51" s="82" t="s">
        <v>241</v>
      </c>
    </row>
    <row r="52" spans="1:5" s="52" customFormat="1" ht="15">
      <c r="A52" s="90" t="s">
        <v>189</v>
      </c>
      <c r="B52" s="81" t="s">
        <v>15</v>
      </c>
      <c r="C52" s="84" t="s">
        <v>204</v>
      </c>
      <c r="D52" s="82" t="s">
        <v>237</v>
      </c>
      <c r="E52" s="82" t="s">
        <v>241</v>
      </c>
    </row>
    <row r="53" spans="1:5" s="52" customFormat="1" ht="15">
      <c r="A53" s="90" t="s">
        <v>40</v>
      </c>
      <c r="B53" s="81" t="s">
        <v>15</v>
      </c>
      <c r="C53" s="84" t="s">
        <v>204</v>
      </c>
      <c r="D53" s="82" t="s">
        <v>238</v>
      </c>
      <c r="E53" s="82" t="s">
        <v>241</v>
      </c>
    </row>
    <row r="54" spans="1:5" ht="15">
      <c r="A54" s="90" t="s">
        <v>41</v>
      </c>
      <c r="B54" s="81" t="s">
        <v>15</v>
      </c>
      <c r="C54" s="84" t="s">
        <v>204</v>
      </c>
      <c r="D54" s="82" t="s">
        <v>239</v>
      </c>
      <c r="E54" s="82" t="s">
        <v>241</v>
      </c>
    </row>
    <row r="55" spans="1:5" ht="127.5">
      <c r="A55" s="91" t="s">
        <v>137</v>
      </c>
      <c r="B55" s="81" t="s">
        <v>15</v>
      </c>
      <c r="C55" s="81" t="s">
        <v>219</v>
      </c>
      <c r="D55" s="82" t="s">
        <v>251</v>
      </c>
      <c r="E55" s="82" t="s">
        <v>244</v>
      </c>
    </row>
    <row r="56" spans="1:5" ht="15">
      <c r="A56" s="90" t="s">
        <v>138</v>
      </c>
      <c r="B56" s="81" t="s">
        <v>15</v>
      </c>
      <c r="C56" s="84" t="s">
        <v>222</v>
      </c>
      <c r="D56" s="82" t="s">
        <v>237</v>
      </c>
      <c r="E56" s="82" t="s">
        <v>241</v>
      </c>
    </row>
    <row r="57" spans="1:5" s="52" customFormat="1" ht="15.75">
      <c r="A57" s="89">
        <v>15.3</v>
      </c>
      <c r="B57" s="85"/>
      <c r="C57" s="85"/>
      <c r="D57" s="85"/>
      <c r="E57" s="85"/>
    </row>
    <row r="58" spans="1:5" ht="15">
      <c r="A58" s="90" t="s">
        <v>141</v>
      </c>
      <c r="B58" s="81" t="s">
        <v>195</v>
      </c>
      <c r="C58" s="84"/>
      <c r="D58" s="82" t="s">
        <v>210</v>
      </c>
      <c r="E58" s="82" t="s">
        <v>241</v>
      </c>
    </row>
    <row r="59" spans="1:5" ht="15">
      <c r="A59" s="90" t="s">
        <v>142</v>
      </c>
      <c r="B59" s="81" t="s">
        <v>195</v>
      </c>
      <c r="C59" s="84"/>
      <c r="D59" s="82" t="s">
        <v>201</v>
      </c>
      <c r="E59" s="82" t="s">
        <v>241</v>
      </c>
    </row>
    <row r="60" spans="1:5" ht="15">
      <c r="A60" s="90" t="s">
        <v>143</v>
      </c>
      <c r="B60" s="81" t="s">
        <v>195</v>
      </c>
      <c r="C60" s="84"/>
      <c r="D60" s="82" t="s">
        <v>202</v>
      </c>
      <c r="E60" s="82" t="s">
        <v>241</v>
      </c>
    </row>
    <row r="61" spans="1:5" ht="15">
      <c r="A61" s="90" t="s">
        <v>144</v>
      </c>
      <c r="B61" s="81" t="s">
        <v>195</v>
      </c>
      <c r="C61" s="84"/>
      <c r="D61" s="82" t="s">
        <v>209</v>
      </c>
      <c r="E61" s="82" t="s">
        <v>241</v>
      </c>
    </row>
    <row r="62" spans="1:5" ht="15">
      <c r="A62" s="90" t="s">
        <v>145</v>
      </c>
      <c r="B62" s="81" t="s">
        <v>195</v>
      </c>
      <c r="C62" s="84"/>
      <c r="D62" s="82" t="s">
        <v>206</v>
      </c>
      <c r="E62" s="82" t="s">
        <v>241</v>
      </c>
    </row>
    <row r="63" spans="1:5" ht="15">
      <c r="A63" s="90" t="s">
        <v>146</v>
      </c>
      <c r="B63" s="81" t="s">
        <v>195</v>
      </c>
      <c r="C63" s="84"/>
      <c r="D63" s="82" t="s">
        <v>207</v>
      </c>
      <c r="E63" s="82" t="s">
        <v>241</v>
      </c>
    </row>
    <row r="64" spans="1:5" ht="15">
      <c r="A64" s="90" t="s">
        <v>49</v>
      </c>
      <c r="B64" s="81" t="s">
        <v>195</v>
      </c>
      <c r="C64" s="84"/>
      <c r="D64" s="82" t="s">
        <v>208</v>
      </c>
      <c r="E64" s="82" t="s">
        <v>241</v>
      </c>
    </row>
    <row r="65" spans="1:5" ht="15">
      <c r="A65" s="90" t="s">
        <v>50</v>
      </c>
      <c r="B65" s="81" t="s">
        <v>195</v>
      </c>
      <c r="C65" s="84"/>
      <c r="D65" s="82" t="s">
        <v>211</v>
      </c>
      <c r="E65" s="82" t="s">
        <v>241</v>
      </c>
    </row>
    <row r="66" spans="1:5" ht="15">
      <c r="A66" s="90" t="s">
        <v>147</v>
      </c>
      <c r="B66" s="81" t="s">
        <v>195</v>
      </c>
      <c r="C66" s="84"/>
      <c r="D66" s="82" t="s">
        <v>212</v>
      </c>
      <c r="E66" s="82" t="s">
        <v>241</v>
      </c>
    </row>
    <row r="67" spans="1:5" s="52" customFormat="1" ht="15.75">
      <c r="A67" s="89">
        <v>18.1</v>
      </c>
      <c r="B67" s="85"/>
      <c r="C67" s="85"/>
      <c r="D67" s="85"/>
      <c r="E67" s="85"/>
    </row>
    <row r="68" spans="1:5" ht="15">
      <c r="A68" s="90" t="s">
        <v>86</v>
      </c>
      <c r="B68" s="81" t="s">
        <v>194</v>
      </c>
      <c r="C68" s="84"/>
      <c r="D68" s="82" t="s">
        <v>252</v>
      </c>
      <c r="E68" s="82" t="s">
        <v>242</v>
      </c>
    </row>
    <row r="69" spans="1:5" ht="15">
      <c r="A69" s="90" t="s">
        <v>84</v>
      </c>
      <c r="B69" s="81" t="s">
        <v>194</v>
      </c>
      <c r="C69" s="84"/>
      <c r="D69" s="82" t="s">
        <v>253</v>
      </c>
      <c r="E69" s="82" t="s">
        <v>242</v>
      </c>
    </row>
    <row r="70" spans="1:5" ht="15">
      <c r="A70" s="90" t="s">
        <v>165</v>
      </c>
      <c r="B70" s="81" t="s">
        <v>194</v>
      </c>
      <c r="C70" s="84"/>
      <c r="D70" s="82" t="s">
        <v>254</v>
      </c>
      <c r="E70" s="82" t="s">
        <v>242</v>
      </c>
    </row>
    <row r="71" spans="1:5" ht="15">
      <c r="A71" s="90" t="s">
        <v>85</v>
      </c>
      <c r="B71" s="81" t="s">
        <v>194</v>
      </c>
      <c r="C71" s="84"/>
      <c r="D71" s="82" t="s">
        <v>255</v>
      </c>
      <c r="E71" s="82" t="s">
        <v>242</v>
      </c>
    </row>
    <row r="72" spans="1:5" ht="24">
      <c r="A72" s="90" t="s">
        <v>87</v>
      </c>
      <c r="B72" s="81" t="s">
        <v>194</v>
      </c>
      <c r="C72" s="84"/>
      <c r="D72" s="82" t="s">
        <v>256</v>
      </c>
      <c r="E72" s="82" t="s">
        <v>242</v>
      </c>
    </row>
    <row r="73" spans="1:5" ht="15">
      <c r="A73" s="90" t="s">
        <v>93</v>
      </c>
      <c r="B73" s="81" t="s">
        <v>194</v>
      </c>
      <c r="C73" s="84"/>
      <c r="D73" s="82" t="s">
        <v>247</v>
      </c>
      <c r="E73" s="82" t="s">
        <v>242</v>
      </c>
    </row>
    <row r="75" ht="15">
      <c r="A75" s="93" t="s">
        <v>245</v>
      </c>
    </row>
    <row r="76" ht="15">
      <c r="A76" s="94" t="s">
        <v>246</v>
      </c>
    </row>
  </sheetData>
  <printOptions/>
  <pageMargins left="0.7086614173228347" right="0.7086614173228347" top="0.7480314960629921" bottom="0.7480314960629921" header="0.31496062992125984" footer="0.31496062992125984"/>
  <pageSetup horizontalDpi="600" verticalDpi="600" orientation="landscape" paperSize="9" scale="94" r:id="rId1"/>
  <headerFooter>
    <oddHeader>&amp;C&amp;A</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7"/>
  <sheetViews>
    <sheetView workbookViewId="0" topLeftCell="A1">
      <selection activeCell="B1" sqref="B1"/>
    </sheetView>
  </sheetViews>
  <sheetFormatPr defaultColWidth="8.8515625" defaultRowHeight="15" customHeight="1"/>
  <cols>
    <col min="1" max="1" width="75.421875" style="42" customWidth="1"/>
    <col min="2" max="2" width="15.7109375" style="42" customWidth="1"/>
    <col min="3" max="3" width="20.7109375" style="42" customWidth="1"/>
    <col min="4" max="16384" width="8.8515625" style="13" customWidth="1"/>
  </cols>
  <sheetData>
    <row r="1" ht="15" customHeight="1">
      <c r="A1" s="55" t="s">
        <v>98</v>
      </c>
    </row>
    <row r="3" spans="1:3" ht="15" customHeight="1">
      <c r="A3" s="150" t="s">
        <v>9</v>
      </c>
      <c r="B3" s="151"/>
      <c r="C3" s="152"/>
    </row>
    <row r="4" spans="1:3" ht="15" customHeight="1">
      <c r="A4" s="54" t="s">
        <v>161</v>
      </c>
      <c r="B4" s="5" t="s">
        <v>270</v>
      </c>
      <c r="C4" s="4"/>
    </row>
    <row r="5" spans="1:3" ht="15" customHeight="1">
      <c r="A5" s="54" t="s">
        <v>162</v>
      </c>
      <c r="B5" s="5"/>
      <c r="C5" s="4"/>
    </row>
    <row r="6" spans="1:3" ht="60" customHeight="1">
      <c r="A6" s="56" t="s">
        <v>13</v>
      </c>
      <c r="B6" s="157"/>
      <c r="C6" s="158"/>
    </row>
    <row r="7" spans="1:3" ht="15" customHeight="1">
      <c r="A7" s="57" t="s">
        <v>163</v>
      </c>
      <c r="B7" s="5" t="s">
        <v>272</v>
      </c>
      <c r="C7" s="4"/>
    </row>
    <row r="8" spans="1:3" ht="60" customHeight="1">
      <c r="A8" s="56" t="s">
        <v>32</v>
      </c>
      <c r="B8" s="157"/>
      <c r="C8" s="158"/>
    </row>
    <row r="9" spans="1:3" ht="15" customHeight="1">
      <c r="A9" s="130" t="s">
        <v>164</v>
      </c>
      <c r="B9" s="153"/>
      <c r="C9" s="131"/>
    </row>
    <row r="10" spans="1:7" ht="15" customHeight="1">
      <c r="A10" s="54" t="s">
        <v>86</v>
      </c>
      <c r="B10" s="110">
        <v>0</v>
      </c>
      <c r="C10" s="4" t="s">
        <v>88</v>
      </c>
      <c r="G10" s="16"/>
    </row>
    <row r="11" spans="1:7" ht="15" customHeight="1">
      <c r="A11" s="54" t="s">
        <v>84</v>
      </c>
      <c r="B11" s="110">
        <v>3194</v>
      </c>
      <c r="C11" s="4" t="s">
        <v>89</v>
      </c>
      <c r="G11" s="16"/>
    </row>
    <row r="12" spans="1:7" ht="15" customHeight="1">
      <c r="A12" s="54" t="s">
        <v>165</v>
      </c>
      <c r="B12" s="110">
        <v>0</v>
      </c>
      <c r="C12" s="4" t="s">
        <v>90</v>
      </c>
      <c r="G12" s="16"/>
    </row>
    <row r="13" spans="1:7" ht="15" customHeight="1">
      <c r="A13" s="54" t="s">
        <v>85</v>
      </c>
      <c r="B13" s="110">
        <v>0</v>
      </c>
      <c r="C13" s="4" t="s">
        <v>91</v>
      </c>
      <c r="G13" s="15"/>
    </row>
    <row r="14" spans="1:7" ht="30" customHeight="1">
      <c r="A14" s="53" t="s">
        <v>87</v>
      </c>
      <c r="B14" s="110">
        <v>0</v>
      </c>
      <c r="C14" s="4" t="s">
        <v>92</v>
      </c>
      <c r="G14" s="15"/>
    </row>
    <row r="15" spans="1:7" ht="15" customHeight="1">
      <c r="A15" s="53" t="s">
        <v>93</v>
      </c>
      <c r="B15" s="110">
        <v>3194</v>
      </c>
      <c r="C15" s="4"/>
      <c r="G15" s="15"/>
    </row>
    <row r="16" spans="1:3" ht="15" customHeight="1">
      <c r="A16" s="130" t="s">
        <v>81</v>
      </c>
      <c r="B16" s="153"/>
      <c r="C16" s="131"/>
    </row>
    <row r="17" spans="1:3" ht="15" customHeight="1">
      <c r="A17" s="58" t="s">
        <v>82</v>
      </c>
      <c r="B17" s="157" t="s">
        <v>271</v>
      </c>
      <c r="C17" s="158"/>
    </row>
    <row r="18" spans="1:3" ht="15" customHeight="1">
      <c r="A18" s="130" t="s">
        <v>94</v>
      </c>
      <c r="B18" s="153"/>
      <c r="C18" s="131"/>
    </row>
    <row r="19" spans="1:3" ht="15" customHeight="1">
      <c r="A19" s="54" t="s">
        <v>10</v>
      </c>
      <c r="B19" s="5"/>
      <c r="C19" s="4"/>
    </row>
    <row r="20" spans="1:3" ht="15" customHeight="1">
      <c r="A20" s="54" t="s">
        <v>11</v>
      </c>
      <c r="B20" s="5"/>
      <c r="C20" s="4"/>
    </row>
    <row r="21" spans="1:3" ht="15" customHeight="1">
      <c r="A21" s="54" t="s">
        <v>12</v>
      </c>
      <c r="B21" s="5" t="s">
        <v>270</v>
      </c>
      <c r="C21" s="4"/>
    </row>
    <row r="22" spans="1:3" ht="15" customHeight="1">
      <c r="A22" s="154" t="s">
        <v>95</v>
      </c>
      <c r="B22" s="155"/>
      <c r="C22" s="156"/>
    </row>
    <row r="23" spans="1:3" ht="15" customHeight="1">
      <c r="A23" s="4" t="s">
        <v>10</v>
      </c>
      <c r="B23" s="5" t="s">
        <v>270</v>
      </c>
      <c r="C23" s="4"/>
    </row>
    <row r="24" spans="1:3" ht="15" customHeight="1">
      <c r="A24" s="4" t="s">
        <v>33</v>
      </c>
      <c r="B24" s="5"/>
      <c r="C24" s="4"/>
    </row>
    <row r="25" spans="1:3" ht="30" customHeight="1">
      <c r="A25" s="59" t="s">
        <v>34</v>
      </c>
      <c r="B25" s="120" t="s">
        <v>242</v>
      </c>
      <c r="C25" s="60" t="s">
        <v>96</v>
      </c>
    </row>
    <row r="26" spans="1:3" ht="15" customHeight="1">
      <c r="A26" s="154" t="s">
        <v>35</v>
      </c>
      <c r="B26" s="155"/>
      <c r="C26" s="156"/>
    </row>
    <row r="27" spans="1:3" ht="90" customHeight="1">
      <c r="A27" s="4" t="s">
        <v>97</v>
      </c>
      <c r="B27" s="148" t="s">
        <v>279</v>
      </c>
      <c r="C27" s="149"/>
    </row>
  </sheetData>
  <mergeCells count="10">
    <mergeCell ref="B27:C27"/>
    <mergeCell ref="A3:C3"/>
    <mergeCell ref="A9:C9"/>
    <mergeCell ref="A16:C16"/>
    <mergeCell ref="A18:C18"/>
    <mergeCell ref="A22:C22"/>
    <mergeCell ref="A26:C26"/>
    <mergeCell ref="B6:C6"/>
    <mergeCell ref="B8:C8"/>
    <mergeCell ref="B17:C17"/>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rowBreaks count="1" manualBreakCount="1">
    <brk id="2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8"/>
  <sheetViews>
    <sheetView workbookViewId="0" topLeftCell="A1">
      <selection activeCell="C1" sqref="C1"/>
    </sheetView>
  </sheetViews>
  <sheetFormatPr defaultColWidth="8.8515625" defaultRowHeight="15" customHeight="1"/>
  <cols>
    <col min="1" max="2" width="25.7109375" style="9" customWidth="1"/>
    <col min="3" max="3" width="53.140625" style="9" customWidth="1"/>
    <col min="4" max="16384" width="8.8515625" style="9" customWidth="1"/>
  </cols>
  <sheetData>
    <row r="1" ht="15" customHeight="1">
      <c r="A1" s="29" t="s">
        <v>129</v>
      </c>
    </row>
    <row r="2" ht="15" customHeight="1">
      <c r="A2" s="32" t="s">
        <v>31</v>
      </c>
    </row>
    <row r="3" ht="15" customHeight="1">
      <c r="A3" s="32" t="s">
        <v>130</v>
      </c>
    </row>
    <row r="5" spans="1:3" ht="30" customHeight="1">
      <c r="A5" s="8" t="s">
        <v>44</v>
      </c>
      <c r="B5" s="8" t="s">
        <v>30</v>
      </c>
      <c r="C5" s="11" t="s">
        <v>17</v>
      </c>
    </row>
    <row r="6" spans="1:3" ht="15" customHeight="1">
      <c r="A6" s="10" t="s">
        <v>277</v>
      </c>
      <c r="B6" s="103">
        <f>13/3194*100</f>
        <v>0.4070131496556042</v>
      </c>
      <c r="C6" s="10" t="s">
        <v>280</v>
      </c>
    </row>
    <row r="7" spans="1:3" ht="15" customHeight="1">
      <c r="A7" s="10" t="s">
        <v>278</v>
      </c>
      <c r="B7" s="103">
        <f>25/3194*100</f>
        <v>0.7827175954915466</v>
      </c>
      <c r="C7" s="10" t="s">
        <v>280</v>
      </c>
    </row>
    <row r="8" spans="1:3" ht="15" customHeight="1">
      <c r="A8" s="10"/>
      <c r="B8" s="10"/>
      <c r="C8" s="10"/>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4"/>
  <sheetViews>
    <sheetView tabSelected="1" workbookViewId="0" topLeftCell="A1">
      <selection activeCell="D1" sqref="D1"/>
    </sheetView>
  </sheetViews>
  <sheetFormatPr defaultColWidth="15.7109375" defaultRowHeight="15" customHeight="1"/>
  <cols>
    <col min="1" max="1" width="45.7109375" style="19" customWidth="1"/>
    <col min="2" max="6" width="18.7109375" style="19" customWidth="1"/>
    <col min="7" max="16384" width="15.7109375" style="19" customWidth="1"/>
  </cols>
  <sheetData>
    <row r="1" spans="1:6" ht="15" customHeight="1">
      <c r="A1" s="18" t="s">
        <v>158</v>
      </c>
      <c r="F1" s="18"/>
    </row>
    <row r="3" spans="1:9" s="35" customFormat="1" ht="60" customHeight="1">
      <c r="A3" s="34" t="s">
        <v>58</v>
      </c>
      <c r="B3" s="36" t="s">
        <v>59</v>
      </c>
      <c r="C3" s="36" t="s">
        <v>18</v>
      </c>
      <c r="D3" s="36" t="s">
        <v>62</v>
      </c>
      <c r="E3" s="36" t="s">
        <v>63</v>
      </c>
      <c r="F3" s="36" t="s">
        <v>57</v>
      </c>
      <c r="G3" s="31"/>
      <c r="H3" s="36" t="s">
        <v>296</v>
      </c>
      <c r="I3" s="36" t="s">
        <v>297</v>
      </c>
    </row>
    <row r="4" spans="1:9" s="65" customFormat="1" ht="30" customHeight="1">
      <c r="A4" s="121" t="s">
        <v>155</v>
      </c>
      <c r="B4" s="122"/>
      <c r="C4" s="122"/>
      <c r="D4" s="122"/>
      <c r="E4" s="122"/>
      <c r="F4" s="123"/>
      <c r="G4" s="64"/>
      <c r="H4" s="104"/>
      <c r="I4" s="104"/>
    </row>
    <row r="5" spans="1:9" s="16" customFormat="1" ht="45" customHeight="1">
      <c r="A5" s="17" t="s">
        <v>180</v>
      </c>
      <c r="B5" s="79">
        <v>60.498393734</v>
      </c>
      <c r="C5" s="101">
        <v>0.034317274756483794</v>
      </c>
      <c r="D5" s="101">
        <v>2.076140000085231</v>
      </c>
      <c r="E5" s="79" t="s">
        <v>265</v>
      </c>
      <c r="F5" s="110">
        <v>265</v>
      </c>
      <c r="G5" s="77"/>
      <c r="H5" s="105">
        <v>1.21</v>
      </c>
      <c r="I5" s="106"/>
    </row>
    <row r="6" spans="1:9" ht="45" customHeight="1">
      <c r="A6" s="17" t="s">
        <v>118</v>
      </c>
      <c r="B6" s="80">
        <v>62.514866898</v>
      </c>
      <c r="C6" s="102">
        <v>0.049268395432914086</v>
      </c>
      <c r="D6" s="102">
        <v>3.0800071827689584</v>
      </c>
      <c r="E6" s="80" t="s">
        <v>267</v>
      </c>
      <c r="F6" s="92">
        <v>132</v>
      </c>
      <c r="G6" s="16"/>
      <c r="H6" s="107"/>
      <c r="I6" s="107"/>
    </row>
    <row r="7" spans="1:9" ht="45" customHeight="1">
      <c r="A7" s="17" t="s">
        <v>119</v>
      </c>
      <c r="B7" s="80">
        <v>58.58814432</v>
      </c>
      <c r="C7" s="102">
        <v>0.053434577065316624</v>
      </c>
      <c r="D7" s="102">
        <v>3.130632712767836</v>
      </c>
      <c r="E7" s="80" t="s">
        <v>266</v>
      </c>
      <c r="F7" s="92">
        <v>133</v>
      </c>
      <c r="G7" s="16"/>
      <c r="H7" s="107"/>
      <c r="I7" s="107"/>
    </row>
    <row r="8" spans="1:9" s="20" customFormat="1" ht="45" customHeight="1">
      <c r="A8" s="17" t="s">
        <v>181</v>
      </c>
      <c r="B8" s="80">
        <v>2.0773064038</v>
      </c>
      <c r="C8" s="102">
        <v>0.1435446888339026</v>
      </c>
      <c r="D8" s="102">
        <v>0.9158307615518613</v>
      </c>
      <c r="E8" s="92" t="s">
        <v>268</v>
      </c>
      <c r="F8" s="92">
        <v>49</v>
      </c>
      <c r="G8" s="15"/>
      <c r="H8" s="108"/>
      <c r="I8" s="108"/>
    </row>
    <row r="9" spans="1:9" s="20" customFormat="1" ht="30" customHeight="1">
      <c r="A9" s="121" t="s">
        <v>154</v>
      </c>
      <c r="B9" s="122"/>
      <c r="C9" s="122"/>
      <c r="D9" s="122"/>
      <c r="E9" s="122"/>
      <c r="F9" s="123"/>
      <c r="G9" s="15"/>
      <c r="H9" s="108"/>
      <c r="I9" s="108"/>
    </row>
    <row r="10" spans="1:9" s="16" customFormat="1" ht="45" customHeight="1">
      <c r="A10" s="17" t="s">
        <v>182</v>
      </c>
      <c r="B10" s="79">
        <v>16.927515246</v>
      </c>
      <c r="C10" s="102">
        <v>0.044286534532676315</v>
      </c>
      <c r="D10" s="101">
        <v>0.7496609885153814</v>
      </c>
      <c r="E10" s="79" t="s">
        <v>282</v>
      </c>
      <c r="F10" s="110">
        <v>408</v>
      </c>
      <c r="G10" s="77"/>
      <c r="H10" s="105">
        <v>0.71</v>
      </c>
      <c r="I10" s="109"/>
    </row>
    <row r="11" spans="1:7" ht="45" customHeight="1">
      <c r="A11" s="17" t="s">
        <v>117</v>
      </c>
      <c r="B11" s="80">
        <v>17.803676803</v>
      </c>
      <c r="C11" s="102">
        <v>0.055773935005917014</v>
      </c>
      <c r="D11" s="101">
        <v>0.9929811128879855</v>
      </c>
      <c r="E11" s="79" t="s">
        <v>283</v>
      </c>
      <c r="F11" s="92">
        <v>250</v>
      </c>
      <c r="G11" s="16"/>
    </row>
    <row r="12" spans="1:7" ht="45" customHeight="1">
      <c r="A12" s="17" t="s">
        <v>159</v>
      </c>
      <c r="B12" s="80">
        <v>16.041110873</v>
      </c>
      <c r="C12" s="102">
        <v>0.07349611842863592</v>
      </c>
      <c r="D12" s="101">
        <v>1.178959384477041</v>
      </c>
      <c r="E12" s="79" t="s">
        <v>284</v>
      </c>
      <c r="F12" s="92">
        <v>158</v>
      </c>
      <c r="G12" s="16"/>
    </row>
    <row r="13" spans="1:7" ht="45" customHeight="1">
      <c r="A13" s="17" t="s">
        <v>183</v>
      </c>
      <c r="B13" s="80">
        <v>12.957703377</v>
      </c>
      <c r="C13" s="102">
        <v>0.12365859984604911</v>
      </c>
      <c r="D13" s="101">
        <v>1.602331456781311</v>
      </c>
      <c r="E13" s="79" t="s">
        <v>285</v>
      </c>
      <c r="F13" s="92">
        <v>59</v>
      </c>
      <c r="G13" s="16"/>
    </row>
    <row r="14" spans="1:7" ht="45" customHeight="1">
      <c r="A14" s="17" t="s">
        <v>184</v>
      </c>
      <c r="B14" s="80">
        <v>20.555850839</v>
      </c>
      <c r="C14" s="102">
        <v>0.09835531185167584</v>
      </c>
      <c r="D14" s="101">
        <v>2.021777119602718</v>
      </c>
      <c r="E14" s="79" t="s">
        <v>286</v>
      </c>
      <c r="F14" s="92">
        <v>84</v>
      </c>
      <c r="G14" s="16"/>
    </row>
    <row r="15" spans="1:7" ht="45" customHeight="1">
      <c r="A15" s="17" t="s">
        <v>185</v>
      </c>
      <c r="B15" s="80">
        <v>20.255947216</v>
      </c>
      <c r="C15" s="102">
        <v>0.0613178206207709</v>
      </c>
      <c r="D15" s="101">
        <v>1.242050537884198</v>
      </c>
      <c r="E15" s="79" t="s">
        <v>287</v>
      </c>
      <c r="F15" s="92">
        <v>220</v>
      </c>
      <c r="G15" s="16"/>
    </row>
    <row r="16" spans="1:6" ht="45" customHeight="1">
      <c r="A16" s="17" t="s">
        <v>186</v>
      </c>
      <c r="B16" s="80">
        <v>10.516815098</v>
      </c>
      <c r="C16" s="102">
        <v>0.09536579293935928</v>
      </c>
      <c r="D16" s="101">
        <v>1.002944411054695</v>
      </c>
      <c r="E16" s="79" t="s">
        <v>288</v>
      </c>
      <c r="F16" s="92">
        <v>104</v>
      </c>
    </row>
    <row r="17" spans="1:6" ht="45" customHeight="1">
      <c r="A17" s="17" t="s">
        <v>120</v>
      </c>
      <c r="B17" s="80">
        <v>3.8859057148</v>
      </c>
      <c r="C17" s="102">
        <v>0.28148733695019557</v>
      </c>
      <c r="D17" s="101">
        <v>1.0938332512917057</v>
      </c>
      <c r="E17" s="79" t="s">
        <v>289</v>
      </c>
      <c r="F17" s="92">
        <v>14</v>
      </c>
    </row>
    <row r="18" spans="1:6" ht="45" customHeight="1">
      <c r="A18" s="17" t="s">
        <v>121</v>
      </c>
      <c r="B18" s="80">
        <v>14.362398506</v>
      </c>
      <c r="C18" s="102">
        <v>0.06794559607532326</v>
      </c>
      <c r="D18" s="101">
        <v>0.9758617275461234</v>
      </c>
      <c r="E18" s="79" t="s">
        <v>290</v>
      </c>
      <c r="F18" s="92">
        <v>192</v>
      </c>
    </row>
    <row r="19" spans="1:6" ht="45" customHeight="1">
      <c r="A19" s="17" t="s">
        <v>122</v>
      </c>
      <c r="B19" s="80">
        <v>28.827743425</v>
      </c>
      <c r="C19" s="102">
        <v>0.060846866939149695</v>
      </c>
      <c r="D19" s="101">
        <v>1.7540778683447917</v>
      </c>
      <c r="E19" s="79" t="s">
        <v>291</v>
      </c>
      <c r="F19" s="92">
        <v>202</v>
      </c>
    </row>
    <row r="20" spans="1:6" ht="45" customHeight="1">
      <c r="A20" s="17" t="s">
        <v>173</v>
      </c>
      <c r="B20" s="80">
        <v>26.186086182</v>
      </c>
      <c r="C20" s="102">
        <v>0.0426435964486932</v>
      </c>
      <c r="D20" s="101">
        <v>1.116668891734512</v>
      </c>
      <c r="E20" s="79" t="s">
        <v>292</v>
      </c>
      <c r="F20" s="92">
        <v>390</v>
      </c>
    </row>
    <row r="21" spans="1:6" ht="45" customHeight="1">
      <c r="A21" s="17" t="s">
        <v>123</v>
      </c>
      <c r="B21" s="80">
        <v>2.1328534188</v>
      </c>
      <c r="C21" s="102">
        <v>0.35933123454305277</v>
      </c>
      <c r="D21" s="101">
        <v>0.7664008520588806</v>
      </c>
      <c r="E21" s="79" t="s">
        <v>293</v>
      </c>
      <c r="F21" s="92">
        <v>8</v>
      </c>
    </row>
    <row r="22" spans="1:6" ht="45" customHeight="1">
      <c r="A22" s="17" t="s">
        <v>174</v>
      </c>
      <c r="B22" s="80">
        <v>1.3833139488</v>
      </c>
      <c r="C22" s="102">
        <v>0.3233009198441968</v>
      </c>
      <c r="D22" s="101">
        <v>0.4472266720657294</v>
      </c>
      <c r="E22" s="79" t="s">
        <v>294</v>
      </c>
      <c r="F22" s="92">
        <v>10</v>
      </c>
    </row>
    <row r="23" spans="1:6" ht="30" customHeight="1">
      <c r="A23" s="121" t="s">
        <v>156</v>
      </c>
      <c r="B23" s="122"/>
      <c r="C23" s="122"/>
      <c r="D23" s="122"/>
      <c r="E23" s="122"/>
      <c r="F23" s="123"/>
    </row>
    <row r="24" spans="1:6" ht="45" customHeight="1">
      <c r="A24" s="17" t="s">
        <v>175</v>
      </c>
      <c r="B24" s="79">
        <v>95.893111706</v>
      </c>
      <c r="C24" s="101">
        <v>0.011997498490995961</v>
      </c>
      <c r="D24" s="101">
        <v>1.1369463175829109</v>
      </c>
      <c r="E24" s="79" t="s">
        <v>264</v>
      </c>
      <c r="F24" s="110">
        <v>396</v>
      </c>
    </row>
    <row r="25" spans="1:6" ht="45" customHeight="1">
      <c r="A25" s="17" t="s">
        <v>176</v>
      </c>
      <c r="B25" s="79">
        <v>65.820773628</v>
      </c>
      <c r="C25" s="101">
        <v>0.08157802812833256</v>
      </c>
      <c r="D25" s="101">
        <v>0.536952892241756</v>
      </c>
      <c r="E25" s="79" t="s">
        <v>269</v>
      </c>
      <c r="F25" s="110">
        <v>37</v>
      </c>
    </row>
    <row r="26" spans="1:6" ht="30" customHeight="1">
      <c r="A26" s="121" t="s">
        <v>124</v>
      </c>
      <c r="B26" s="122"/>
      <c r="C26" s="122"/>
      <c r="D26" s="122"/>
      <c r="E26" s="122"/>
      <c r="F26" s="123"/>
    </row>
    <row r="27" spans="1:6" ht="45" customHeight="1">
      <c r="A27" s="17" t="s">
        <v>187</v>
      </c>
      <c r="B27" s="80">
        <v>45.098930801</v>
      </c>
      <c r="C27" s="102">
        <v>0.020307150197937586</v>
      </c>
      <c r="D27" s="101">
        <v>0.9158307615518613</v>
      </c>
      <c r="E27" s="79" t="s">
        <v>295</v>
      </c>
      <c r="F27" s="92">
        <v>1439</v>
      </c>
    </row>
    <row r="28" spans="1:6" s="66" customFormat="1" ht="30" customHeight="1">
      <c r="A28" s="121" t="s">
        <v>157</v>
      </c>
      <c r="B28" s="122"/>
      <c r="C28" s="122"/>
      <c r="D28" s="122"/>
      <c r="E28" s="122"/>
      <c r="F28" s="123"/>
    </row>
    <row r="29" spans="1:6" ht="45" customHeight="1">
      <c r="A29" s="37" t="s">
        <v>179</v>
      </c>
      <c r="B29" s="80">
        <v>352.13456566</v>
      </c>
      <c r="C29" s="80" t="s">
        <v>281</v>
      </c>
      <c r="D29" s="80" t="s">
        <v>281</v>
      </c>
      <c r="E29" s="80" t="s">
        <v>281</v>
      </c>
      <c r="F29" s="92">
        <v>63</v>
      </c>
    </row>
    <row r="30" spans="1:6" s="66" customFormat="1" ht="30" customHeight="1">
      <c r="A30" s="124" t="s">
        <v>125</v>
      </c>
      <c r="B30" s="125"/>
      <c r="C30" s="125"/>
      <c r="D30" s="125"/>
      <c r="E30" s="125"/>
      <c r="F30" s="126"/>
    </row>
    <row r="31" spans="1:6" ht="45" customHeight="1">
      <c r="A31" s="37" t="s">
        <v>177</v>
      </c>
      <c r="B31" s="80">
        <v>567.7614463</v>
      </c>
      <c r="C31" s="102">
        <v>0.027026657514018216</v>
      </c>
      <c r="D31" s="102">
        <v>15.345</v>
      </c>
      <c r="E31" s="80" t="s">
        <v>263</v>
      </c>
      <c r="F31" s="92">
        <v>314</v>
      </c>
    </row>
    <row r="32" spans="1:6" ht="45" customHeight="1">
      <c r="A32" s="37" t="s">
        <v>178</v>
      </c>
      <c r="B32" s="80">
        <v>49.553783384</v>
      </c>
      <c r="C32" s="80" t="s">
        <v>281</v>
      </c>
      <c r="D32" s="80" t="s">
        <v>281</v>
      </c>
      <c r="E32" s="80" t="s">
        <v>281</v>
      </c>
      <c r="F32" s="92">
        <v>467</v>
      </c>
    </row>
    <row r="34" ht="15" customHeight="1">
      <c r="A34" s="76" t="s">
        <v>172</v>
      </c>
    </row>
  </sheetData>
  <mergeCells count="6">
    <mergeCell ref="A4:F4"/>
    <mergeCell ref="A30:F30"/>
    <mergeCell ref="A28:F28"/>
    <mergeCell ref="A26:F26"/>
    <mergeCell ref="A23:F23"/>
    <mergeCell ref="A9:F9"/>
  </mergeCells>
  <printOptions/>
  <pageMargins left="0.7086614173228347" right="0.7086614173228347" top="0.7480314960629921" bottom="0.7480314960629921" header="0.31496062992125984" footer="0.31496062992125984"/>
  <pageSetup horizontalDpi="600" verticalDpi="600" orientation="landscape" paperSize="9" scale="71" r:id="rId1"/>
  <headerFooter>
    <oddHeader>&amp;C&amp;A</oddHeader>
    <oddFooter>&amp;CPage &amp;P of &amp;N</oddFooter>
  </headerFooter>
  <rowBreaks count="2" manualBreakCount="2">
    <brk id="16" max="16383" man="1"/>
    <brk id="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8"/>
  <sheetViews>
    <sheetView workbookViewId="0" topLeftCell="A1">
      <selection activeCell="C1" sqref="C1"/>
    </sheetView>
  </sheetViews>
  <sheetFormatPr defaultColWidth="8.8515625" defaultRowHeight="15"/>
  <cols>
    <col min="1" max="1" width="46.57421875" style="1" customWidth="1"/>
    <col min="2" max="3" width="20.7109375" style="1" customWidth="1"/>
    <col min="4" max="16384" width="8.8515625" style="1" customWidth="1"/>
  </cols>
  <sheetData>
    <row r="1" spans="1:2" ht="15">
      <c r="A1" s="6" t="s">
        <v>116</v>
      </c>
      <c r="B1" s="6"/>
    </row>
    <row r="2" spans="1:2" ht="15">
      <c r="A2" s="39" t="s">
        <v>76</v>
      </c>
      <c r="B2" s="6"/>
    </row>
    <row r="4" spans="1:3" s="63" customFormat="1" ht="25.5">
      <c r="A4" s="27"/>
      <c r="B4" s="27" t="s">
        <v>64</v>
      </c>
      <c r="C4" s="27" t="s">
        <v>69</v>
      </c>
    </row>
    <row r="5" spans="1:3" ht="51">
      <c r="A5" s="17" t="s">
        <v>190</v>
      </c>
      <c r="B5" s="78">
        <v>228</v>
      </c>
      <c r="C5" s="78" t="s">
        <v>273</v>
      </c>
    </row>
    <row r="6" spans="1:3" ht="51">
      <c r="A6" s="17" t="s">
        <v>36</v>
      </c>
      <c r="B6" s="78">
        <v>883</v>
      </c>
      <c r="C6" s="78" t="s">
        <v>273</v>
      </c>
    </row>
    <row r="7" spans="1:3" ht="25.5">
      <c r="A7" s="27" t="s">
        <v>80</v>
      </c>
      <c r="B7" s="78">
        <f>5238-B6-B5</f>
        <v>4127</v>
      </c>
      <c r="C7" s="78" t="s">
        <v>273</v>
      </c>
    </row>
    <row r="8" spans="1:3" ht="15">
      <c r="A8" s="2" t="s">
        <v>19</v>
      </c>
      <c r="B8" s="111">
        <f>(B5+B6)/B7*100</f>
        <v>26.920281075842016</v>
      </c>
      <c r="C8" s="78" t="s">
        <v>273</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6"/>
  <sheetViews>
    <sheetView workbookViewId="0" topLeftCell="A1">
      <selection activeCell="D1" sqref="D1"/>
    </sheetView>
  </sheetViews>
  <sheetFormatPr defaultColWidth="9.140625" defaultRowHeight="15"/>
  <cols>
    <col min="1" max="1" width="20.7109375" style="0" customWidth="1"/>
    <col min="2" max="2" width="10.7109375" style="0" customWidth="1"/>
    <col min="3" max="3" width="15.00390625" style="0" customWidth="1"/>
    <col min="4" max="11" width="10.7109375" style="0" customWidth="1"/>
  </cols>
  <sheetData>
    <row r="1" spans="1:11" ht="15">
      <c r="A1" s="6" t="s">
        <v>99</v>
      </c>
      <c r="B1" s="1"/>
      <c r="C1" s="1"/>
      <c r="D1" s="1"/>
      <c r="E1" s="1"/>
      <c r="F1" s="1"/>
      <c r="G1" s="1"/>
      <c r="H1" s="1"/>
      <c r="I1" s="1"/>
      <c r="J1" s="7"/>
      <c r="K1" s="1"/>
    </row>
    <row r="2" spans="1:11" ht="15">
      <c r="A2" s="39" t="s">
        <v>76</v>
      </c>
      <c r="B2" s="1"/>
      <c r="C2" s="1"/>
      <c r="D2" s="1"/>
      <c r="E2" s="1"/>
      <c r="F2" s="1"/>
      <c r="G2" s="1"/>
      <c r="H2" s="1"/>
      <c r="I2" s="1"/>
      <c r="J2" s="7"/>
      <c r="K2" s="1"/>
    </row>
    <row r="3" spans="1:11" ht="15">
      <c r="A3" s="39" t="s">
        <v>75</v>
      </c>
      <c r="B3" s="1"/>
      <c r="C3" s="1"/>
      <c r="D3" s="1"/>
      <c r="E3" s="1"/>
      <c r="F3" s="1"/>
      <c r="G3" s="1"/>
      <c r="H3" s="1"/>
      <c r="I3" s="1"/>
      <c r="J3" s="7"/>
      <c r="K3" s="1"/>
    </row>
    <row r="4" s="1" customFormat="1" ht="15" customHeight="1">
      <c r="F4" s="7"/>
    </row>
    <row r="5" spans="1:6" s="1" customFormat="1" ht="15" customHeight="1">
      <c r="A5" s="135"/>
      <c r="B5" s="135"/>
      <c r="C5" s="45" t="s">
        <v>70</v>
      </c>
      <c r="D5" s="45" t="s">
        <v>71</v>
      </c>
      <c r="F5" s="7"/>
    </row>
    <row r="6" spans="1:6" s="1" customFormat="1" ht="15" customHeight="1">
      <c r="A6" s="134" t="s">
        <v>74</v>
      </c>
      <c r="B6" s="134"/>
      <c r="C6" s="113">
        <f>100-3024/C13*100</f>
        <v>26.726435667555123</v>
      </c>
      <c r="D6" s="3"/>
      <c r="F6" s="7"/>
    </row>
    <row r="7" spans="1:6" s="1" customFormat="1" ht="15" customHeight="1">
      <c r="A7" s="39"/>
      <c r="F7" s="7"/>
    </row>
    <row r="8" spans="1:6" s="1" customFormat="1" ht="15" customHeight="1">
      <c r="A8" s="140" t="s">
        <v>67</v>
      </c>
      <c r="B8" s="141"/>
      <c r="C8" s="141"/>
      <c r="D8" s="141"/>
      <c r="E8" s="142"/>
      <c r="F8" s="44"/>
    </row>
    <row r="9" spans="1:6" s="1" customFormat="1" ht="30" customHeight="1">
      <c r="A9" s="139" t="s">
        <v>68</v>
      </c>
      <c r="B9" s="139"/>
      <c r="C9" s="139"/>
      <c r="D9" s="139"/>
      <c r="E9" s="71" t="s">
        <v>261</v>
      </c>
      <c r="F9" s="26"/>
    </row>
    <row r="10" spans="1:8" s="1" customFormat="1" ht="45" customHeight="1">
      <c r="A10" s="139" t="s">
        <v>72</v>
      </c>
      <c r="B10" s="139"/>
      <c r="C10" s="139"/>
      <c r="D10" s="139"/>
      <c r="E10" s="5"/>
      <c r="F10" s="43"/>
      <c r="H10" s="42"/>
    </row>
    <row r="11" spans="1:8" s="1" customFormat="1" ht="15" customHeight="1">
      <c r="A11" s="41"/>
      <c r="B11" s="41"/>
      <c r="C11" s="41"/>
      <c r="D11" s="41"/>
      <c r="E11" s="26"/>
      <c r="F11" s="43"/>
      <c r="H11" s="42"/>
    </row>
    <row r="12" spans="1:6" s="1" customFormat="1" ht="45" customHeight="1">
      <c r="A12" s="136" t="s">
        <v>153</v>
      </c>
      <c r="B12" s="136"/>
      <c r="C12" s="33" t="s">
        <v>64</v>
      </c>
      <c r="D12" s="33" t="s">
        <v>69</v>
      </c>
      <c r="F12" s="7"/>
    </row>
    <row r="13" spans="1:6" s="1" customFormat="1" ht="15" customHeight="1">
      <c r="A13" s="135"/>
      <c r="B13" s="135"/>
      <c r="C13" s="112">
        <v>4127</v>
      </c>
      <c r="D13" s="3"/>
      <c r="F13" s="7"/>
    </row>
    <row r="14" spans="1:8" s="1" customFormat="1" ht="15" customHeight="1">
      <c r="A14" s="41"/>
      <c r="B14" s="41"/>
      <c r="C14" s="41"/>
      <c r="D14" s="41"/>
      <c r="E14" s="26"/>
      <c r="F14" s="43"/>
      <c r="H14" s="42"/>
    </row>
    <row r="15" spans="1:11" ht="15">
      <c r="A15" s="6"/>
      <c r="B15" s="1"/>
      <c r="C15" s="1"/>
      <c r="D15" s="1"/>
      <c r="E15" s="1"/>
      <c r="F15" s="1"/>
      <c r="G15" s="1"/>
      <c r="H15" s="1"/>
      <c r="I15" s="1"/>
      <c r="J15" s="7"/>
      <c r="K15" s="1"/>
    </row>
    <row r="16" spans="1:11" ht="124.15" customHeight="1">
      <c r="A16" s="128"/>
      <c r="B16" s="130" t="s">
        <v>274</v>
      </c>
      <c r="C16" s="131"/>
      <c r="D16" s="130" t="s">
        <v>115</v>
      </c>
      <c r="E16" s="131"/>
      <c r="F16" s="130" t="s">
        <v>53</v>
      </c>
      <c r="G16" s="131"/>
      <c r="H16" s="130" t="s">
        <v>79</v>
      </c>
      <c r="I16" s="131"/>
      <c r="J16" s="61" t="s">
        <v>77</v>
      </c>
      <c r="K16" s="62" t="s">
        <v>61</v>
      </c>
    </row>
    <row r="17" spans="1:11" ht="15">
      <c r="A17" s="129"/>
      <c r="B17" s="21" t="s">
        <v>14</v>
      </c>
      <c r="C17" s="21" t="s">
        <v>15</v>
      </c>
      <c r="D17" s="21" t="s">
        <v>14</v>
      </c>
      <c r="E17" s="21" t="s">
        <v>15</v>
      </c>
      <c r="F17" s="21" t="s">
        <v>14</v>
      </c>
      <c r="G17" s="21" t="s">
        <v>15</v>
      </c>
      <c r="H17" s="21" t="s">
        <v>14</v>
      </c>
      <c r="I17" s="21" t="s">
        <v>15</v>
      </c>
      <c r="J17" s="22" t="s">
        <v>15</v>
      </c>
      <c r="K17" s="38" t="s">
        <v>15</v>
      </c>
    </row>
    <row r="18" spans="1:11" ht="30" customHeight="1">
      <c r="A18" s="17" t="s">
        <v>103</v>
      </c>
      <c r="B18" s="114">
        <v>385293.23474444996</v>
      </c>
      <c r="C18" s="80">
        <f aca="true" t="shared" si="0" ref="C18:C23">(B18/(B$18+B$21))*100</f>
        <v>9.023133482038716</v>
      </c>
      <c r="D18" s="92" t="s">
        <v>270</v>
      </c>
      <c r="E18" s="80" t="s">
        <v>270</v>
      </c>
      <c r="F18" s="116">
        <v>466</v>
      </c>
      <c r="G18" s="80">
        <f aca="true" t="shared" si="1" ref="G18:G23">(F18/(F$18+F$21))*100</f>
        <v>14.58985597996243</v>
      </c>
      <c r="H18" s="92"/>
      <c r="I18" s="80" t="e">
        <f aca="true" t="shared" si="2" ref="I18:I23">(H18/(H$18+H$21))*100</f>
        <v>#DIV/0!</v>
      </c>
      <c r="J18" s="92"/>
      <c r="K18" s="80"/>
    </row>
    <row r="19" spans="1:11" ht="30" customHeight="1">
      <c r="A19" s="47" t="s">
        <v>105</v>
      </c>
      <c r="B19" s="114">
        <v>187636.54503071718</v>
      </c>
      <c r="C19" s="80">
        <f t="shared" si="0"/>
        <v>4.394236491184893</v>
      </c>
      <c r="D19" s="92" t="s">
        <v>270</v>
      </c>
      <c r="E19" s="80" t="s">
        <v>270</v>
      </c>
      <c r="F19" s="116">
        <v>224</v>
      </c>
      <c r="G19" s="80">
        <f t="shared" si="1"/>
        <v>7.013149655604257</v>
      </c>
      <c r="H19" s="92"/>
      <c r="I19" s="80" t="e">
        <f t="shared" si="2"/>
        <v>#DIV/0!</v>
      </c>
      <c r="J19" s="92"/>
      <c r="K19" s="80"/>
    </row>
    <row r="20" spans="1:11" ht="30" customHeight="1">
      <c r="A20" s="47" t="s">
        <v>106</v>
      </c>
      <c r="B20" s="114">
        <v>197656.68971373243</v>
      </c>
      <c r="C20" s="80">
        <f t="shared" si="0"/>
        <v>4.628896990853813</v>
      </c>
      <c r="D20" s="92" t="s">
        <v>270</v>
      </c>
      <c r="E20" s="80" t="s">
        <v>270</v>
      </c>
      <c r="F20" s="116">
        <v>242</v>
      </c>
      <c r="G20" s="80">
        <f t="shared" si="1"/>
        <v>7.576706324358172</v>
      </c>
      <c r="H20" s="92"/>
      <c r="I20" s="80" t="e">
        <f t="shared" si="2"/>
        <v>#DIV/0!</v>
      </c>
      <c r="J20" s="92"/>
      <c r="K20" s="80"/>
    </row>
    <row r="21" spans="1:11" ht="30" customHeight="1">
      <c r="A21" s="17" t="s">
        <v>100</v>
      </c>
      <c r="B21" s="114">
        <v>3884767.000000028</v>
      </c>
      <c r="C21" s="80">
        <f t="shared" si="0"/>
        <v>90.97686651796128</v>
      </c>
      <c r="D21" s="92" t="s">
        <v>270</v>
      </c>
      <c r="E21" s="80" t="s">
        <v>270</v>
      </c>
      <c r="F21" s="116">
        <v>2728</v>
      </c>
      <c r="G21" s="80">
        <f t="shared" si="1"/>
        <v>85.41014402003756</v>
      </c>
      <c r="H21" s="92"/>
      <c r="I21" s="80" t="e">
        <f t="shared" si="2"/>
        <v>#DIV/0!</v>
      </c>
      <c r="J21" s="92"/>
      <c r="K21" s="80"/>
    </row>
    <row r="22" spans="1:11" ht="30" customHeight="1">
      <c r="A22" s="40" t="s">
        <v>101</v>
      </c>
      <c r="B22" s="114">
        <v>1956870.000000011</v>
      </c>
      <c r="C22" s="80">
        <f t="shared" si="0"/>
        <v>45.827690768327315</v>
      </c>
      <c r="D22" s="92" t="s">
        <v>270</v>
      </c>
      <c r="E22" s="80" t="s">
        <v>270</v>
      </c>
      <c r="F22" s="116">
        <v>1635</v>
      </c>
      <c r="G22" s="80">
        <f t="shared" si="1"/>
        <v>51.18973074514715</v>
      </c>
      <c r="H22" s="92"/>
      <c r="I22" s="80" t="e">
        <f t="shared" si="2"/>
        <v>#DIV/0!</v>
      </c>
      <c r="J22" s="92"/>
      <c r="K22" s="80"/>
    </row>
    <row r="23" spans="1:11" ht="30" customHeight="1">
      <c r="A23" s="50" t="s">
        <v>102</v>
      </c>
      <c r="B23" s="114">
        <v>1927897.0000000172</v>
      </c>
      <c r="C23" s="80">
        <f t="shared" si="0"/>
        <v>45.14917574963397</v>
      </c>
      <c r="D23" s="92" t="s">
        <v>270</v>
      </c>
      <c r="E23" s="80" t="s">
        <v>270</v>
      </c>
      <c r="F23" s="116">
        <v>1093</v>
      </c>
      <c r="G23" s="80">
        <f t="shared" si="1"/>
        <v>34.22041327489042</v>
      </c>
      <c r="H23" s="92"/>
      <c r="I23" s="80" t="e">
        <f t="shared" si="2"/>
        <v>#DIV/0!</v>
      </c>
      <c r="J23" s="92"/>
      <c r="K23" s="80"/>
    </row>
    <row r="24" spans="1:11" s="73" customFormat="1" ht="30" customHeight="1">
      <c r="A24" s="72"/>
      <c r="B24" s="115"/>
      <c r="C24" s="26"/>
      <c r="D24" s="26"/>
      <c r="E24" s="26"/>
      <c r="F24" s="26"/>
      <c r="G24" s="26"/>
      <c r="H24" s="26"/>
      <c r="I24" s="26"/>
      <c r="J24" s="43"/>
      <c r="K24" s="26"/>
    </row>
    <row r="25" spans="1:11" ht="124.15" customHeight="1">
      <c r="A25" s="138"/>
      <c r="B25" s="137" t="s">
        <v>275</v>
      </c>
      <c r="C25" s="137"/>
      <c r="D25" s="137" t="s">
        <v>115</v>
      </c>
      <c r="E25" s="137"/>
      <c r="F25" s="137" t="s">
        <v>53</v>
      </c>
      <c r="G25" s="137"/>
      <c r="H25" s="137" t="s">
        <v>79</v>
      </c>
      <c r="I25" s="137"/>
      <c r="J25" s="61" t="s">
        <v>77</v>
      </c>
      <c r="K25" s="62" t="s">
        <v>61</v>
      </c>
    </row>
    <row r="26" spans="1:11" ht="15">
      <c r="A26" s="138"/>
      <c r="B26" s="21" t="s">
        <v>14</v>
      </c>
      <c r="C26" s="21" t="s">
        <v>15</v>
      </c>
      <c r="D26" s="21" t="s">
        <v>14</v>
      </c>
      <c r="E26" s="21" t="s">
        <v>15</v>
      </c>
      <c r="F26" s="21" t="s">
        <v>14</v>
      </c>
      <c r="G26" s="21" t="s">
        <v>15</v>
      </c>
      <c r="H26" s="21" t="s">
        <v>14</v>
      </c>
      <c r="I26" s="21" t="s">
        <v>15</v>
      </c>
      <c r="J26" s="22" t="s">
        <v>15</v>
      </c>
      <c r="K26" s="38" t="s">
        <v>15</v>
      </c>
    </row>
    <row r="27" spans="1:11" ht="30" customHeight="1">
      <c r="A27" s="40" t="s">
        <v>54</v>
      </c>
      <c r="B27" s="114">
        <v>658267.9999999999</v>
      </c>
      <c r="C27" s="80">
        <f aca="true" t="shared" si="3" ref="C27:C38">(B27/(B$18+B$21))*100</f>
        <v>15.415894947893888</v>
      </c>
      <c r="D27" s="92" t="s">
        <v>270</v>
      </c>
      <c r="E27" s="80" t="s">
        <v>270</v>
      </c>
      <c r="F27" s="116">
        <v>443</v>
      </c>
      <c r="G27" s="80">
        <f aca="true" t="shared" si="4" ref="G27:G38">(F27/(F$18+F$21))*100</f>
        <v>13.869755792110205</v>
      </c>
      <c r="H27" s="92"/>
      <c r="I27" s="80" t="e">
        <f aca="true" t="shared" si="5" ref="I27:I38">(H27/(H$18+H$21))*100</f>
        <v>#DIV/0!</v>
      </c>
      <c r="J27" s="92"/>
      <c r="K27" s="80"/>
    </row>
    <row r="28" spans="1:11" ht="30" customHeight="1">
      <c r="A28" s="40" t="s">
        <v>55</v>
      </c>
      <c r="B28" s="114">
        <v>1878091.0000000165</v>
      </c>
      <c r="C28" s="80">
        <f t="shared" si="3"/>
        <v>43.982775341631736</v>
      </c>
      <c r="D28" s="92" t="s">
        <v>270</v>
      </c>
      <c r="E28" s="80" t="s">
        <v>270</v>
      </c>
      <c r="F28" s="116">
        <v>1153</v>
      </c>
      <c r="G28" s="80">
        <f t="shared" si="4"/>
        <v>36.09893550407013</v>
      </c>
      <c r="H28" s="92"/>
      <c r="I28" s="80" t="e">
        <f t="shared" si="5"/>
        <v>#DIV/0!</v>
      </c>
      <c r="J28" s="92"/>
      <c r="K28" s="80"/>
    </row>
    <row r="29" spans="1:11" ht="30" customHeight="1">
      <c r="A29" s="40" t="s">
        <v>104</v>
      </c>
      <c r="B29" s="114">
        <v>1348408.0000000126</v>
      </c>
      <c r="C29" s="80">
        <f t="shared" si="3"/>
        <v>31.578196228435683</v>
      </c>
      <c r="D29" s="92" t="s">
        <v>270</v>
      </c>
      <c r="E29" s="80" t="s">
        <v>270</v>
      </c>
      <c r="F29" s="116">
        <v>1132</v>
      </c>
      <c r="G29" s="80">
        <f t="shared" si="4"/>
        <v>35.44145272385723</v>
      </c>
      <c r="H29" s="92"/>
      <c r="I29" s="80" t="e">
        <f t="shared" si="5"/>
        <v>#DIV/0!</v>
      </c>
      <c r="J29" s="92"/>
      <c r="K29" s="80"/>
    </row>
    <row r="30" spans="1:11" ht="60" customHeight="1">
      <c r="A30" s="40" t="s">
        <v>107</v>
      </c>
      <c r="B30" s="114">
        <v>662148.5944664548</v>
      </c>
      <c r="C30" s="80">
        <f t="shared" si="3"/>
        <v>15.506774098377047</v>
      </c>
      <c r="D30" s="92" t="s">
        <v>270</v>
      </c>
      <c r="E30" s="80" t="s">
        <v>270</v>
      </c>
      <c r="F30" s="116">
        <v>563</v>
      </c>
      <c r="G30" s="80">
        <f t="shared" si="4"/>
        <v>17.62680025046963</v>
      </c>
      <c r="H30" s="92"/>
      <c r="I30" s="80" t="e">
        <f t="shared" si="5"/>
        <v>#DIV/0!</v>
      </c>
      <c r="J30" s="92"/>
      <c r="K30" s="80"/>
    </row>
    <row r="31" spans="1:11" ht="60" customHeight="1">
      <c r="A31" s="40" t="s">
        <v>108</v>
      </c>
      <c r="B31" s="114">
        <v>2451537.7106456365</v>
      </c>
      <c r="C31" s="80">
        <f t="shared" si="3"/>
        <v>57.41225125346124</v>
      </c>
      <c r="D31" s="92" t="s">
        <v>270</v>
      </c>
      <c r="E31" s="80" t="s">
        <v>270</v>
      </c>
      <c r="F31" s="116">
        <v>1853</v>
      </c>
      <c r="G31" s="80">
        <f t="shared" si="4"/>
        <v>58.015028177833436</v>
      </c>
      <c r="H31" s="92"/>
      <c r="I31" s="80" t="e">
        <f t="shared" si="5"/>
        <v>#DIV/0!</v>
      </c>
      <c r="J31" s="92"/>
      <c r="K31" s="80"/>
    </row>
    <row r="32" spans="1:11" ht="60" customHeight="1">
      <c r="A32" s="40" t="s">
        <v>109</v>
      </c>
      <c r="B32" s="114">
        <v>1156373.9296323594</v>
      </c>
      <c r="C32" s="80">
        <f t="shared" si="3"/>
        <v>27.080974648161078</v>
      </c>
      <c r="D32" s="92" t="s">
        <v>270</v>
      </c>
      <c r="E32" s="80" t="s">
        <v>270</v>
      </c>
      <c r="F32" s="116">
        <v>778</v>
      </c>
      <c r="G32" s="80">
        <f t="shared" si="4"/>
        <v>24.358171571696932</v>
      </c>
      <c r="H32" s="92"/>
      <c r="I32" s="80" t="e">
        <f t="shared" si="5"/>
        <v>#DIV/0!</v>
      </c>
      <c r="J32" s="92"/>
      <c r="K32" s="80"/>
    </row>
    <row r="33" spans="1:11" ht="30" customHeight="1">
      <c r="A33" s="17" t="s">
        <v>110</v>
      </c>
      <c r="B33" s="114">
        <v>2039886.7002960946</v>
      </c>
      <c r="C33" s="80">
        <f t="shared" si="3"/>
        <v>47.771848361716664</v>
      </c>
      <c r="D33" s="92" t="s">
        <v>270</v>
      </c>
      <c r="E33" s="80" t="s">
        <v>270</v>
      </c>
      <c r="F33" s="116">
        <v>1503</v>
      </c>
      <c r="G33" s="80">
        <f t="shared" si="4"/>
        <v>47.056981840951785</v>
      </c>
      <c r="H33" s="92"/>
      <c r="I33" s="80" t="e">
        <f t="shared" si="5"/>
        <v>#DIV/0!</v>
      </c>
      <c r="J33" s="92"/>
      <c r="K33" s="80"/>
    </row>
    <row r="34" spans="1:11" ht="30" customHeight="1">
      <c r="A34" s="17" t="s">
        <v>111</v>
      </c>
      <c r="B34" s="114">
        <v>1032743.8541979025</v>
      </c>
      <c r="C34" s="80">
        <f t="shared" si="3"/>
        <v>24.18569756451462</v>
      </c>
      <c r="D34" s="92" t="s">
        <v>270</v>
      </c>
      <c r="E34" s="80" t="s">
        <v>270</v>
      </c>
      <c r="F34" s="116">
        <v>891</v>
      </c>
      <c r="G34" s="80">
        <f t="shared" si="4"/>
        <v>27.896055103318723</v>
      </c>
      <c r="H34" s="92"/>
      <c r="I34" s="80" t="e">
        <f t="shared" si="5"/>
        <v>#DIV/0!</v>
      </c>
      <c r="J34" s="92"/>
      <c r="K34" s="80"/>
    </row>
    <row r="35" spans="1:11" ht="30" customHeight="1">
      <c r="A35" s="17" t="s">
        <v>112</v>
      </c>
      <c r="B35" s="114">
        <v>1197429.6802504803</v>
      </c>
      <c r="C35" s="80">
        <f t="shared" si="3"/>
        <v>28.042454073768702</v>
      </c>
      <c r="D35" s="92" t="s">
        <v>270</v>
      </c>
      <c r="E35" s="80" t="s">
        <v>270</v>
      </c>
      <c r="F35" s="116">
        <v>800</v>
      </c>
      <c r="G35" s="80">
        <f t="shared" si="4"/>
        <v>25.046963055729492</v>
      </c>
      <c r="H35" s="92"/>
      <c r="I35" s="80" t="e">
        <f t="shared" si="5"/>
        <v>#DIV/0!</v>
      </c>
      <c r="J35" s="92"/>
      <c r="K35" s="80"/>
    </row>
    <row r="36" spans="1:11" ht="60" customHeight="1">
      <c r="A36" s="17" t="s">
        <v>113</v>
      </c>
      <c r="B36" s="114">
        <v>2875750.035852244</v>
      </c>
      <c r="C36" s="80">
        <f t="shared" si="3"/>
        <v>67.3468259874402</v>
      </c>
      <c r="D36" s="92" t="s">
        <v>270</v>
      </c>
      <c r="E36" s="80" t="s">
        <v>270</v>
      </c>
      <c r="F36" s="116">
        <v>1745</v>
      </c>
      <c r="G36" s="80">
        <f t="shared" si="4"/>
        <v>54.633688165309955</v>
      </c>
      <c r="H36" s="92"/>
      <c r="I36" s="80" t="e">
        <f t="shared" si="5"/>
        <v>#DIV/0!</v>
      </c>
      <c r="J36" s="92"/>
      <c r="K36" s="80"/>
    </row>
    <row r="37" spans="1:11" ht="60" customHeight="1">
      <c r="A37" s="17" t="s">
        <v>114</v>
      </c>
      <c r="B37" s="114">
        <v>280099.46972851484</v>
      </c>
      <c r="C37" s="80">
        <f t="shared" si="3"/>
        <v>6.559614017840104</v>
      </c>
      <c r="D37" s="92" t="s">
        <v>270</v>
      </c>
      <c r="E37" s="80" t="s">
        <v>270</v>
      </c>
      <c r="F37" s="116">
        <v>468</v>
      </c>
      <c r="G37" s="80">
        <f t="shared" si="4"/>
        <v>14.652473387601752</v>
      </c>
      <c r="H37" s="92"/>
      <c r="I37" s="80" t="e">
        <f t="shared" si="5"/>
        <v>#DIV/0!</v>
      </c>
      <c r="J37" s="92"/>
      <c r="K37" s="80"/>
    </row>
    <row r="38" spans="1:11" ht="60" customHeight="1">
      <c r="A38" s="17" t="s">
        <v>191</v>
      </c>
      <c r="B38" s="114">
        <v>1114210.729163691</v>
      </c>
      <c r="C38" s="80">
        <f t="shared" si="3"/>
        <v>26.09355999471904</v>
      </c>
      <c r="D38" s="92" t="s">
        <v>270</v>
      </c>
      <c r="E38" s="80" t="s">
        <v>270</v>
      </c>
      <c r="F38" s="116">
        <v>974</v>
      </c>
      <c r="G38" s="80">
        <f t="shared" si="4"/>
        <v>30.494677520350656</v>
      </c>
      <c r="H38" s="92"/>
      <c r="I38" s="80" t="e">
        <f t="shared" si="5"/>
        <v>#DIV/0!</v>
      </c>
      <c r="J38" s="92"/>
      <c r="K38" s="80"/>
    </row>
    <row r="39" spans="1:11" ht="15">
      <c r="A39" s="1"/>
      <c r="B39" s="1"/>
      <c r="C39" s="1"/>
      <c r="D39" s="1"/>
      <c r="E39" s="1"/>
      <c r="F39" s="1"/>
      <c r="G39" s="1"/>
      <c r="H39" s="1"/>
      <c r="I39" s="1"/>
      <c r="J39" s="1"/>
      <c r="K39" s="1"/>
    </row>
    <row r="40" spans="1:11" s="1" customFormat="1" ht="45" customHeight="1">
      <c r="A40" s="50" t="s">
        <v>27</v>
      </c>
      <c r="B40" s="48" t="s">
        <v>64</v>
      </c>
      <c r="C40" s="33" t="s">
        <v>69</v>
      </c>
      <c r="D40" s="137" t="s">
        <v>21</v>
      </c>
      <c r="E40" s="137"/>
      <c r="F40" s="137"/>
      <c r="G40" s="137"/>
      <c r="H40" s="137"/>
      <c r="I40" s="137"/>
      <c r="J40" s="137"/>
      <c r="K40" s="137"/>
    </row>
    <row r="41" spans="1:11" s="1" customFormat="1" ht="45" customHeight="1">
      <c r="A41" s="27" t="s">
        <v>26</v>
      </c>
      <c r="B41" s="3">
        <f>SUM(B42:B46)</f>
        <v>1103</v>
      </c>
      <c r="C41" s="3" t="s">
        <v>273</v>
      </c>
      <c r="D41" s="132" t="s">
        <v>78</v>
      </c>
      <c r="E41" s="132"/>
      <c r="F41" s="132"/>
      <c r="G41" s="132"/>
      <c r="H41" s="132"/>
      <c r="I41" s="132"/>
      <c r="J41" s="132"/>
      <c r="K41" s="132"/>
    </row>
    <row r="42" spans="1:11" s="1" customFormat="1" ht="45" customHeight="1">
      <c r="A42" s="28" t="s">
        <v>22</v>
      </c>
      <c r="B42" s="3">
        <v>636</v>
      </c>
      <c r="C42" s="3" t="s">
        <v>273</v>
      </c>
      <c r="D42" s="133" t="s">
        <v>56</v>
      </c>
      <c r="E42" s="133"/>
      <c r="F42" s="133"/>
      <c r="G42" s="133"/>
      <c r="H42" s="133"/>
      <c r="I42" s="133"/>
      <c r="J42" s="133"/>
      <c r="K42" s="133"/>
    </row>
    <row r="43" spans="1:11" s="1" customFormat="1" ht="45" customHeight="1">
      <c r="A43" s="28" t="s">
        <v>23</v>
      </c>
      <c r="B43" s="3">
        <v>430</v>
      </c>
      <c r="C43" s="3" t="s">
        <v>273</v>
      </c>
      <c r="D43" s="127" t="s">
        <v>65</v>
      </c>
      <c r="E43" s="127"/>
      <c r="F43" s="127"/>
      <c r="G43" s="127"/>
      <c r="H43" s="127"/>
      <c r="I43" s="127"/>
      <c r="J43" s="127"/>
      <c r="K43" s="127"/>
    </row>
    <row r="44" spans="1:11" s="1" customFormat="1" ht="45" customHeight="1">
      <c r="A44" s="28" t="s">
        <v>24</v>
      </c>
      <c r="B44" s="3">
        <v>4</v>
      </c>
      <c r="C44" s="3" t="s">
        <v>273</v>
      </c>
      <c r="D44" s="127" t="s">
        <v>66</v>
      </c>
      <c r="E44" s="127"/>
      <c r="F44" s="127"/>
      <c r="G44" s="127"/>
      <c r="H44" s="127"/>
      <c r="I44" s="127"/>
      <c r="J44" s="127"/>
      <c r="K44" s="127"/>
    </row>
    <row r="45" spans="1:11" s="1" customFormat="1" ht="45" customHeight="1">
      <c r="A45" s="28" t="s">
        <v>28</v>
      </c>
      <c r="B45" s="3">
        <v>16</v>
      </c>
      <c r="C45" s="3" t="s">
        <v>273</v>
      </c>
      <c r="D45" s="127" t="s">
        <v>73</v>
      </c>
      <c r="E45" s="127"/>
      <c r="F45" s="127"/>
      <c r="G45" s="127"/>
      <c r="H45" s="127"/>
      <c r="I45" s="127"/>
      <c r="J45" s="127"/>
      <c r="K45" s="127"/>
    </row>
    <row r="46" spans="1:11" s="1" customFormat="1" ht="45" customHeight="1">
      <c r="A46" s="28" t="s">
        <v>25</v>
      </c>
      <c r="B46" s="3">
        <v>17</v>
      </c>
      <c r="C46" s="3" t="s">
        <v>273</v>
      </c>
      <c r="D46" s="127" t="s">
        <v>29</v>
      </c>
      <c r="E46" s="127"/>
      <c r="F46" s="127"/>
      <c r="G46" s="127"/>
      <c r="H46" s="127"/>
      <c r="I46" s="127"/>
      <c r="J46" s="127"/>
      <c r="K46" s="127"/>
    </row>
  </sheetData>
  <mergeCells count="24">
    <mergeCell ref="A6:B6"/>
    <mergeCell ref="A5:B5"/>
    <mergeCell ref="A12:B12"/>
    <mergeCell ref="A13:B13"/>
    <mergeCell ref="D40:K40"/>
    <mergeCell ref="A25:A26"/>
    <mergeCell ref="B25:C25"/>
    <mergeCell ref="D25:E25"/>
    <mergeCell ref="F25:G25"/>
    <mergeCell ref="H25:I25"/>
    <mergeCell ref="A9:D9"/>
    <mergeCell ref="A10:D10"/>
    <mergeCell ref="A8:E8"/>
    <mergeCell ref="D46:K46"/>
    <mergeCell ref="A16:A17"/>
    <mergeCell ref="B16:C16"/>
    <mergeCell ref="D16:E16"/>
    <mergeCell ref="F16:G16"/>
    <mergeCell ref="H16:I16"/>
    <mergeCell ref="D41:K41"/>
    <mergeCell ref="D42:K42"/>
    <mergeCell ref="D43:K43"/>
    <mergeCell ref="D44:K44"/>
    <mergeCell ref="D45:K45"/>
  </mergeCells>
  <printOptions/>
  <pageMargins left="0.7086614173228347" right="0.7086614173228347" top="0.7480314960629921" bottom="0.7480314960629921" header="0.31496062992125984" footer="0.31496062992125984"/>
  <pageSetup horizontalDpi="600" verticalDpi="600" orientation="landscape" paperSize="9" scale="66" r:id="rId1"/>
  <headerFooter>
    <oddHeader>&amp;C&amp;A</oddHeader>
    <oddFooter>&amp;CPage &amp;P of &amp;N</oddFooter>
  </headerFooter>
  <rowBreaks count="2" manualBreakCount="2">
    <brk id="24" max="16383" man="1"/>
    <brk id="39" max="16383" man="1"/>
  </rowBreaks>
  <ignoredErrors>
    <ignoredError sqref="C19:C23 C28:C38 G18:J23 G27:J38 C18 C27"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8"/>
  <sheetViews>
    <sheetView workbookViewId="0" topLeftCell="A1">
      <selection activeCell="C1" sqref="C1"/>
    </sheetView>
  </sheetViews>
  <sheetFormatPr defaultColWidth="8.8515625" defaultRowHeight="15" customHeight="1"/>
  <cols>
    <col min="1" max="1" width="45.7109375" style="1" customWidth="1"/>
    <col min="2" max="2" width="20.7109375" style="1" customWidth="1"/>
    <col min="3" max="3" width="8.8515625" style="1" customWidth="1"/>
    <col min="4" max="16384" width="8.8515625" style="1" customWidth="1"/>
  </cols>
  <sheetData>
    <row r="1" ht="15" customHeight="1">
      <c r="A1" s="6" t="s">
        <v>126</v>
      </c>
    </row>
    <row r="2" ht="15" customHeight="1">
      <c r="A2" s="32" t="s">
        <v>31</v>
      </c>
    </row>
    <row r="3" ht="15" customHeight="1">
      <c r="A3" s="32" t="s">
        <v>128</v>
      </c>
    </row>
    <row r="5" spans="1:2" ht="45" customHeight="1">
      <c r="A5" s="143" t="s">
        <v>127</v>
      </c>
      <c r="B5" s="144"/>
    </row>
    <row r="6" spans="1:2" ht="30" customHeight="1">
      <c r="A6" s="30" t="s">
        <v>44</v>
      </c>
      <c r="B6" s="30" t="s">
        <v>16</v>
      </c>
    </row>
    <row r="7" spans="1:2" ht="15" customHeight="1">
      <c r="A7" s="117" t="s">
        <v>259</v>
      </c>
      <c r="B7" s="118">
        <v>22.666666667</v>
      </c>
    </row>
    <row r="8" spans="1:2" ht="15" customHeight="1">
      <c r="A8" s="117" t="s">
        <v>260</v>
      </c>
      <c r="B8" s="118">
        <v>12.5</v>
      </c>
    </row>
  </sheetData>
  <mergeCells count="1">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1"/>
  <sheetViews>
    <sheetView workbookViewId="0" topLeftCell="A1">
      <selection activeCell="C1" sqref="C1"/>
    </sheetView>
  </sheetViews>
  <sheetFormatPr defaultColWidth="9.140625" defaultRowHeight="15" customHeight="1"/>
  <cols>
    <col min="1" max="1" width="47.7109375" style="0" customWidth="1"/>
    <col min="2" max="3" width="20.7109375" style="0" customWidth="1"/>
  </cols>
  <sheetData>
    <row r="1" spans="1:3" ht="15" customHeight="1">
      <c r="A1" s="97" t="s">
        <v>131</v>
      </c>
      <c r="B1" s="98"/>
      <c r="C1" s="98"/>
    </row>
    <row r="2" spans="1:3" ht="15" customHeight="1">
      <c r="A2" s="97"/>
      <c r="B2" s="98"/>
      <c r="C2" s="98"/>
    </row>
    <row r="3" spans="1:3" ht="15" customHeight="1">
      <c r="A3" s="99"/>
      <c r="B3" s="99" t="s">
        <v>0</v>
      </c>
      <c r="C3" s="99" t="s">
        <v>1</v>
      </c>
    </row>
    <row r="4" spans="1:3" ht="15" customHeight="1">
      <c r="A4" s="99" t="s">
        <v>2</v>
      </c>
      <c r="B4" s="100">
        <v>44562</v>
      </c>
      <c r="C4" s="100">
        <v>44864</v>
      </c>
    </row>
    <row r="5" spans="1:3" ht="15" customHeight="1">
      <c r="A5" s="99" t="s">
        <v>3</v>
      </c>
      <c r="B5" s="100">
        <v>44907</v>
      </c>
      <c r="C5" s="100">
        <v>45002</v>
      </c>
    </row>
    <row r="6" spans="1:3" ht="15" customHeight="1">
      <c r="A6" s="99" t="s">
        <v>4</v>
      </c>
      <c r="B6" s="100">
        <v>44986</v>
      </c>
      <c r="C6" s="100">
        <v>45002</v>
      </c>
    </row>
    <row r="7" spans="1:3" ht="15" customHeight="1">
      <c r="A7" s="99" t="s">
        <v>5</v>
      </c>
      <c r="B7" s="100">
        <v>44986</v>
      </c>
      <c r="C7" s="100">
        <v>45002</v>
      </c>
    </row>
    <row r="8" spans="1:3" ht="15" customHeight="1">
      <c r="A8" s="99" t="s">
        <v>6</v>
      </c>
      <c r="B8" s="100">
        <v>45019</v>
      </c>
      <c r="C8" s="100">
        <v>45191</v>
      </c>
    </row>
    <row r="9" spans="1:3" ht="15" customHeight="1">
      <c r="A9" s="99" t="s">
        <v>7</v>
      </c>
      <c r="B9" s="100">
        <v>45198</v>
      </c>
      <c r="C9" s="100">
        <v>45201</v>
      </c>
    </row>
    <row r="10" spans="1:3" ht="15" customHeight="1">
      <c r="A10" s="98"/>
      <c r="B10" s="98"/>
      <c r="C10" s="98"/>
    </row>
    <row r="11" spans="1:3" ht="30" customHeight="1">
      <c r="A11" s="145" t="s">
        <v>8</v>
      </c>
      <c r="B11" s="145"/>
      <c r="C11" s="145"/>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17"/>
  <sheetViews>
    <sheetView workbookViewId="0" topLeftCell="A1">
      <selection activeCell="B1" sqref="B1"/>
    </sheetView>
  </sheetViews>
  <sheetFormatPr defaultColWidth="8.8515625" defaultRowHeight="15" customHeight="1"/>
  <cols>
    <col min="1" max="1" width="90.28125" style="25" customWidth="1"/>
    <col min="2" max="2" width="25.7109375" style="25" customWidth="1"/>
    <col min="3" max="16384" width="8.8515625" style="25" customWidth="1"/>
  </cols>
  <sheetData>
    <row r="1" ht="15" customHeight="1">
      <c r="A1" s="14" t="s">
        <v>132</v>
      </c>
    </row>
    <row r="2" ht="15" customHeight="1">
      <c r="A2" s="25" t="s">
        <v>20</v>
      </c>
    </row>
    <row r="4" ht="45" customHeight="1">
      <c r="A4" s="24" t="s">
        <v>135</v>
      </c>
    </row>
    <row r="5" ht="15" customHeight="1">
      <c r="A5" s="3" t="s">
        <v>298</v>
      </c>
    </row>
    <row r="6" ht="15" customHeight="1">
      <c r="A6" s="3"/>
    </row>
    <row r="7" ht="15" customHeight="1">
      <c r="A7" s="3"/>
    </row>
    <row r="8" s="20" customFormat="1" ht="15" customHeight="1">
      <c r="A8" s="26"/>
    </row>
    <row r="9" ht="60" customHeight="1">
      <c r="A9" s="24" t="s">
        <v>133</v>
      </c>
    </row>
    <row r="10" ht="15" customHeight="1">
      <c r="A10" s="3" t="s">
        <v>299</v>
      </c>
    </row>
    <row r="11" ht="15" customHeight="1">
      <c r="A11" s="3" t="s">
        <v>301</v>
      </c>
    </row>
    <row r="12" ht="15" customHeight="1">
      <c r="A12" s="3" t="s">
        <v>300</v>
      </c>
    </row>
    <row r="13" s="20" customFormat="1" ht="15" customHeight="1">
      <c r="A13" s="26"/>
    </row>
    <row r="14" ht="30" customHeight="1">
      <c r="A14" s="23" t="s">
        <v>134</v>
      </c>
    </row>
    <row r="15" ht="15" customHeight="1">
      <c r="A15" s="3" t="s">
        <v>262</v>
      </c>
    </row>
    <row r="16" ht="15" customHeight="1">
      <c r="A16" s="3"/>
    </row>
    <row r="17" ht="15" customHeight="1">
      <c r="A17" s="3"/>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4"/>
  <sheetViews>
    <sheetView workbookViewId="0" topLeftCell="A1">
      <selection activeCell="F1" sqref="F1"/>
    </sheetView>
  </sheetViews>
  <sheetFormatPr defaultColWidth="8.8515625" defaultRowHeight="15"/>
  <cols>
    <col min="1" max="1" width="50.7109375" style="1" customWidth="1"/>
    <col min="2" max="5" width="15.7109375" style="1" customWidth="1"/>
    <col min="6" max="6" width="15.7109375" style="74" customWidth="1"/>
    <col min="7" max="16384" width="8.8515625" style="1" customWidth="1"/>
  </cols>
  <sheetData>
    <row r="1" ht="15">
      <c r="A1" s="6" t="s">
        <v>136</v>
      </c>
    </row>
    <row r="2" spans="1:5" ht="30" customHeight="1">
      <c r="A2" s="146" t="s">
        <v>160</v>
      </c>
      <c r="B2" s="146"/>
      <c r="C2" s="146"/>
      <c r="D2" s="146"/>
      <c r="E2" s="146"/>
    </row>
    <row r="4" spans="1:6" s="6" customFormat="1" ht="30" customHeight="1">
      <c r="A4" s="46" t="s">
        <v>60</v>
      </c>
      <c r="B4" s="45" t="s">
        <v>37</v>
      </c>
      <c r="C4" s="45" t="s">
        <v>38</v>
      </c>
      <c r="D4" s="45" t="s">
        <v>39</v>
      </c>
      <c r="E4" s="67" t="s">
        <v>139</v>
      </c>
      <c r="F4" s="67" t="s">
        <v>168</v>
      </c>
    </row>
    <row r="5" spans="1:6" s="6" customFormat="1" ht="30" customHeight="1">
      <c r="A5" s="60" t="s">
        <v>188</v>
      </c>
      <c r="B5" s="113">
        <v>2.7</v>
      </c>
      <c r="C5" s="113">
        <v>2.4</v>
      </c>
      <c r="D5" s="113">
        <v>2.9</v>
      </c>
      <c r="E5" s="113">
        <v>2.3952049116</v>
      </c>
      <c r="F5" s="75" t="s">
        <v>169</v>
      </c>
    </row>
    <row r="6" spans="1:6" s="6" customFormat="1" ht="30" customHeight="1">
      <c r="A6" s="60" t="s">
        <v>42</v>
      </c>
      <c r="B6" s="113">
        <v>3.1</v>
      </c>
      <c r="C6" s="113">
        <v>2.1</v>
      </c>
      <c r="D6" s="113">
        <v>3.2</v>
      </c>
      <c r="E6" s="113">
        <v>2.9309172083</v>
      </c>
      <c r="F6" s="75" t="s">
        <v>169</v>
      </c>
    </row>
    <row r="7" spans="1:6" s="6" customFormat="1" ht="30" customHeight="1">
      <c r="A7" s="60" t="s">
        <v>43</v>
      </c>
      <c r="B7" s="113" t="s">
        <v>257</v>
      </c>
      <c r="C7" s="113">
        <v>2.6</v>
      </c>
      <c r="D7" s="113">
        <v>2.6</v>
      </c>
      <c r="E7" s="113">
        <v>1.8642212822</v>
      </c>
      <c r="F7" s="75" t="s">
        <v>169</v>
      </c>
    </row>
    <row r="8" spans="1:6" ht="30" customHeight="1">
      <c r="A8" s="60" t="s">
        <v>189</v>
      </c>
      <c r="B8" s="113">
        <v>35.2</v>
      </c>
      <c r="C8" s="113">
        <v>24.4</v>
      </c>
      <c r="D8" s="113">
        <v>22.5</v>
      </c>
      <c r="E8" s="113">
        <v>18.862377487</v>
      </c>
      <c r="F8" s="75" t="s">
        <v>169</v>
      </c>
    </row>
    <row r="9" spans="1:6" ht="30" customHeight="1">
      <c r="A9" s="60" t="s">
        <v>40</v>
      </c>
      <c r="B9" s="113">
        <v>33.7</v>
      </c>
      <c r="C9" s="113">
        <v>23.2</v>
      </c>
      <c r="D9" s="113">
        <v>22.3</v>
      </c>
      <c r="E9" s="113">
        <v>19.947269744</v>
      </c>
      <c r="F9" s="75" t="s">
        <v>169</v>
      </c>
    </row>
    <row r="10" spans="1:6" ht="30" customHeight="1">
      <c r="A10" s="60" t="s">
        <v>41</v>
      </c>
      <c r="B10" s="113">
        <v>36.8</v>
      </c>
      <c r="C10" s="113">
        <v>25.7</v>
      </c>
      <c r="D10" s="113">
        <v>22.6</v>
      </c>
      <c r="E10" s="113">
        <v>17.787061442</v>
      </c>
      <c r="F10" s="75" t="s">
        <v>169</v>
      </c>
    </row>
    <row r="11" spans="1:6" ht="30" customHeight="1">
      <c r="A11" s="60" t="s">
        <v>137</v>
      </c>
      <c r="B11" s="113">
        <v>94.8</v>
      </c>
      <c r="C11" s="113">
        <v>93.6</v>
      </c>
      <c r="D11" s="113" t="s">
        <v>258</v>
      </c>
      <c r="E11" s="113">
        <v>95.863248098</v>
      </c>
      <c r="F11" s="75" t="s">
        <v>170</v>
      </c>
    </row>
    <row r="12" spans="1:6" ht="30" customHeight="1">
      <c r="A12" s="60" t="s">
        <v>138</v>
      </c>
      <c r="B12" s="113">
        <v>28</v>
      </c>
      <c r="C12" s="119" t="s">
        <v>166</v>
      </c>
      <c r="D12" s="113">
        <v>50.8</v>
      </c>
      <c r="E12" s="113">
        <v>43.80846007</v>
      </c>
      <c r="F12" s="75" t="s">
        <v>171</v>
      </c>
    </row>
    <row r="14" ht="15">
      <c r="A14" s="1" t="s">
        <v>167</v>
      </c>
    </row>
  </sheetData>
  <mergeCells count="1">
    <mergeCell ref="A2:E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1"/>
  <sheetViews>
    <sheetView workbookViewId="0" topLeftCell="A1">
      <selection activeCell="H1" sqref="H1"/>
    </sheetView>
  </sheetViews>
  <sheetFormatPr defaultColWidth="10.421875" defaultRowHeight="15"/>
  <cols>
    <col min="1" max="1" width="12.7109375" style="42" customWidth="1"/>
    <col min="2" max="2" width="18.7109375" style="42" customWidth="1"/>
    <col min="3" max="6" width="11.7109375" style="42" customWidth="1"/>
    <col min="7" max="7" width="3.7109375" style="42" customWidth="1"/>
    <col min="8" max="8" width="12.7109375" style="42" customWidth="1"/>
    <col min="9" max="9" width="18.7109375" style="42" customWidth="1"/>
    <col min="10" max="13" width="11.7109375" style="42" customWidth="1"/>
    <col min="14" max="16384" width="10.421875" style="42" customWidth="1"/>
  </cols>
  <sheetData>
    <row r="1" ht="15">
      <c r="A1" s="55" t="s">
        <v>140</v>
      </c>
    </row>
    <row r="3" ht="15">
      <c r="A3" s="42" t="s">
        <v>148</v>
      </c>
    </row>
    <row r="5" spans="1:6" ht="15">
      <c r="A5" s="12" t="s">
        <v>149</v>
      </c>
      <c r="B5" s="12"/>
      <c r="C5" s="12"/>
      <c r="D5" s="12"/>
      <c r="E5" s="12"/>
      <c r="F5" s="12"/>
    </row>
    <row r="6" spans="1:6" ht="15">
      <c r="A6" s="49"/>
      <c r="B6" s="49"/>
      <c r="C6" s="49" t="s">
        <v>46</v>
      </c>
      <c r="D6" s="49" t="s">
        <v>47</v>
      </c>
      <c r="E6" s="49" t="s">
        <v>48</v>
      </c>
      <c r="F6" s="49" t="s">
        <v>52</v>
      </c>
    </row>
    <row r="7" spans="1:6" ht="15" customHeight="1">
      <c r="A7" s="147" t="s">
        <v>139</v>
      </c>
      <c r="B7" s="49" t="s">
        <v>141</v>
      </c>
      <c r="C7" s="80">
        <v>59.877417</v>
      </c>
      <c r="D7" s="80">
        <v>293.382811</v>
      </c>
      <c r="E7" s="80">
        <v>34.223777</v>
      </c>
      <c r="F7" s="80">
        <v>387.484005</v>
      </c>
    </row>
    <row r="8" spans="1:6" ht="15">
      <c r="A8" s="147"/>
      <c r="B8" s="49" t="s">
        <v>142</v>
      </c>
      <c r="C8" s="80">
        <v>24.681178</v>
      </c>
      <c r="D8" s="80">
        <v>147.646406</v>
      </c>
      <c r="E8" s="80">
        <v>16.173406</v>
      </c>
      <c r="F8" s="80">
        <v>188.50099</v>
      </c>
    </row>
    <row r="9" spans="1:6" ht="15">
      <c r="A9" s="147"/>
      <c r="B9" s="49" t="s">
        <v>143</v>
      </c>
      <c r="C9" s="80">
        <v>35.196239</v>
      </c>
      <c r="D9" s="80">
        <v>145.736405</v>
      </c>
      <c r="E9" s="80">
        <v>18.050371</v>
      </c>
      <c r="F9" s="80">
        <v>198.983015</v>
      </c>
    </row>
    <row r="10" spans="1:6" ht="15">
      <c r="A10" s="147"/>
      <c r="B10" s="49" t="s">
        <v>144</v>
      </c>
      <c r="C10" s="80">
        <v>610.967989</v>
      </c>
      <c r="D10" s="80">
        <v>2154.523911</v>
      </c>
      <c r="E10" s="80">
        <v>1133.979206</v>
      </c>
      <c r="F10" s="80">
        <v>3899.471106</v>
      </c>
    </row>
    <row r="11" spans="1:6" ht="15">
      <c r="A11" s="147"/>
      <c r="B11" s="49" t="s">
        <v>145</v>
      </c>
      <c r="C11" s="80">
        <v>310.906459</v>
      </c>
      <c r="D11" s="80">
        <v>941.480736</v>
      </c>
      <c r="E11" s="80">
        <v>708.678875</v>
      </c>
      <c r="F11" s="80">
        <v>1961.06607</v>
      </c>
    </row>
    <row r="12" spans="1:6" ht="15">
      <c r="A12" s="147"/>
      <c r="B12" s="49" t="s">
        <v>146</v>
      </c>
      <c r="C12" s="80">
        <v>300.06153</v>
      </c>
      <c r="D12" s="80">
        <v>1213.043175</v>
      </c>
      <c r="E12" s="80">
        <v>425.300331</v>
      </c>
      <c r="F12" s="80">
        <v>1938.405036</v>
      </c>
    </row>
    <row r="13" spans="1:6" ht="15">
      <c r="A13" s="147"/>
      <c r="B13" s="49" t="s">
        <v>49</v>
      </c>
      <c r="C13" s="80">
        <v>84.128712</v>
      </c>
      <c r="D13" s="80">
        <v>328.563032</v>
      </c>
      <c r="E13" s="80">
        <v>249.729277</v>
      </c>
      <c r="F13" s="80">
        <v>662.421021</v>
      </c>
    </row>
    <row r="14" spans="1:6" ht="15">
      <c r="A14" s="147"/>
      <c r="B14" s="49" t="s">
        <v>50</v>
      </c>
      <c r="C14" s="80">
        <v>291.13108</v>
      </c>
      <c r="D14" s="80">
        <v>1040.019966</v>
      </c>
      <c r="E14" s="80">
        <v>552.822954</v>
      </c>
      <c r="F14" s="80">
        <v>1883.974</v>
      </c>
    </row>
    <row r="15" spans="1:6" ht="15">
      <c r="A15" s="147"/>
      <c r="B15" s="49" t="s">
        <v>147</v>
      </c>
      <c r="C15" s="80">
        <v>235.708197</v>
      </c>
      <c r="D15" s="80">
        <v>785.940913</v>
      </c>
      <c r="E15" s="80">
        <v>331.426975</v>
      </c>
      <c r="F15" s="80">
        <v>1353.076085</v>
      </c>
    </row>
    <row r="18" spans="1:13" ht="15">
      <c r="A18" s="12" t="s">
        <v>45</v>
      </c>
      <c r="B18" s="12"/>
      <c r="C18" s="12"/>
      <c r="D18" s="12"/>
      <c r="E18" s="12"/>
      <c r="F18" s="12"/>
      <c r="H18" s="12" t="s">
        <v>45</v>
      </c>
      <c r="I18" s="12"/>
      <c r="J18" s="12"/>
      <c r="K18" s="12"/>
      <c r="L18" s="12"/>
      <c r="M18" s="12"/>
    </row>
    <row r="19" spans="1:13" ht="15">
      <c r="A19" s="68" t="s">
        <v>276</v>
      </c>
      <c r="B19" s="70"/>
      <c r="C19" s="70"/>
      <c r="D19" s="70"/>
      <c r="E19" s="70"/>
      <c r="F19" s="69"/>
      <c r="H19" s="68" t="s">
        <v>152</v>
      </c>
      <c r="I19" s="70"/>
      <c r="J19" s="70"/>
      <c r="K19" s="70"/>
      <c r="L19" s="70"/>
      <c r="M19" s="69"/>
    </row>
    <row r="20" spans="1:13" ht="15">
      <c r="A20" s="49"/>
      <c r="B20" s="49"/>
      <c r="C20" s="49" t="s">
        <v>46</v>
      </c>
      <c r="D20" s="49" t="s">
        <v>47</v>
      </c>
      <c r="E20" s="49" t="s">
        <v>48</v>
      </c>
      <c r="F20" s="49" t="s">
        <v>52</v>
      </c>
      <c r="H20" s="49"/>
      <c r="I20" s="49"/>
      <c r="J20" s="49" t="s">
        <v>46</v>
      </c>
      <c r="K20" s="49" t="s">
        <v>47</v>
      </c>
      <c r="L20" s="49" t="s">
        <v>48</v>
      </c>
      <c r="M20" s="49" t="s">
        <v>52</v>
      </c>
    </row>
    <row r="21" spans="1:13" ht="15">
      <c r="A21" s="147" t="s">
        <v>51</v>
      </c>
      <c r="B21" s="49" t="s">
        <v>141</v>
      </c>
      <c r="C21" s="80">
        <v>76.91283837251228</v>
      </c>
      <c r="D21" s="80">
        <v>287.3063934284886</v>
      </c>
      <c r="E21" s="80">
        <v>21.074002943448214</v>
      </c>
      <c r="F21" s="80">
        <v>385.2932347444504</v>
      </c>
      <c r="H21" s="147" t="s">
        <v>51</v>
      </c>
      <c r="I21" s="49" t="s">
        <v>141</v>
      </c>
      <c r="J21" s="80">
        <v>93.749</v>
      </c>
      <c r="K21" s="80">
        <v>311.411</v>
      </c>
      <c r="L21" s="80">
        <v>23.305</v>
      </c>
      <c r="M21" s="80">
        <v>428.465</v>
      </c>
    </row>
    <row r="22" spans="1:13" ht="15">
      <c r="A22" s="147"/>
      <c r="B22" s="49" t="s">
        <v>142</v>
      </c>
      <c r="C22" s="80">
        <v>37.5063853788507</v>
      </c>
      <c r="D22" s="80">
        <v>139.04499589501236</v>
      </c>
      <c r="E22" s="80">
        <v>11.085163756853893</v>
      </c>
      <c r="F22" s="80">
        <v>187.63654503071717</v>
      </c>
      <c r="H22" s="147"/>
      <c r="I22" s="49" t="s">
        <v>142</v>
      </c>
      <c r="J22" s="80">
        <v>49.948</v>
      </c>
      <c r="K22" s="80">
        <v>146.97</v>
      </c>
      <c r="L22" s="80">
        <v>14.257</v>
      </c>
      <c r="M22" s="80">
        <v>211.175</v>
      </c>
    </row>
    <row r="23" spans="1:13" ht="15">
      <c r="A23" s="147"/>
      <c r="B23" s="49" t="s">
        <v>143</v>
      </c>
      <c r="C23" s="80">
        <v>39.406452993661624</v>
      </c>
      <c r="D23" s="80">
        <v>148.26139753347675</v>
      </c>
      <c r="E23" s="80">
        <v>9.988839186594324</v>
      </c>
      <c r="F23" s="80">
        <v>197.65668971373242</v>
      </c>
      <c r="H23" s="147"/>
      <c r="I23" s="49" t="s">
        <v>143</v>
      </c>
      <c r="J23" s="80">
        <v>43.801</v>
      </c>
      <c r="K23" s="80">
        <v>164.442</v>
      </c>
      <c r="L23" s="80">
        <v>9.048</v>
      </c>
      <c r="M23" s="80">
        <v>217.291</v>
      </c>
    </row>
    <row r="24" spans="1:13" ht="15">
      <c r="A24" s="147"/>
      <c r="B24" s="49" t="s">
        <v>144</v>
      </c>
      <c r="C24" s="80">
        <v>585.2357560939405</v>
      </c>
      <c r="D24" s="80">
        <v>2164.2313172171644</v>
      </c>
      <c r="E24" s="80">
        <v>1135.2999266889126</v>
      </c>
      <c r="F24" s="80">
        <v>3884.766999999986</v>
      </c>
      <c r="H24" s="147"/>
      <c r="I24" s="49" t="s">
        <v>144</v>
      </c>
      <c r="J24" s="80">
        <v>693.425</v>
      </c>
      <c r="K24" s="80">
        <v>2266.28</v>
      </c>
      <c r="L24" s="80">
        <v>1199.003</v>
      </c>
      <c r="M24" s="80">
        <v>4158.708</v>
      </c>
    </row>
    <row r="25" spans="1:13" ht="15">
      <c r="A25" s="147"/>
      <c r="B25" s="49" t="s">
        <v>145</v>
      </c>
      <c r="C25" s="80">
        <v>285.3040411956327</v>
      </c>
      <c r="D25" s="80">
        <v>985.850540896594</v>
      </c>
      <c r="E25" s="80">
        <v>685.7154179077834</v>
      </c>
      <c r="F25" s="80">
        <v>1956.870000000011</v>
      </c>
      <c r="H25" s="147"/>
      <c r="I25" s="49" t="s">
        <v>145</v>
      </c>
      <c r="J25" s="80">
        <v>348.196</v>
      </c>
      <c r="K25" s="80">
        <v>1018.269</v>
      </c>
      <c r="L25" s="80">
        <v>718.561</v>
      </c>
      <c r="M25" s="80">
        <v>2085.026</v>
      </c>
    </row>
    <row r="26" spans="1:13" ht="15">
      <c r="A26" s="147"/>
      <c r="B26" s="49" t="s">
        <v>146</v>
      </c>
      <c r="C26" s="80">
        <v>299.9317148983092</v>
      </c>
      <c r="D26" s="80">
        <v>1178.3807763205689</v>
      </c>
      <c r="E26" s="80">
        <v>449.584508781125</v>
      </c>
      <c r="F26" s="80">
        <v>1927.8970000000172</v>
      </c>
      <c r="H26" s="147"/>
      <c r="I26" s="49" t="s">
        <v>146</v>
      </c>
      <c r="J26" s="80">
        <v>345.229</v>
      </c>
      <c r="K26" s="80">
        <v>1248.011</v>
      </c>
      <c r="L26" s="80">
        <v>480.442</v>
      </c>
      <c r="M26" s="80">
        <v>2073.681</v>
      </c>
    </row>
    <row r="27" spans="1:13" ht="15">
      <c r="A27" s="147"/>
      <c r="B27" s="49" t="s">
        <v>49</v>
      </c>
      <c r="C27" s="80">
        <v>86.29143238074734</v>
      </c>
      <c r="D27" s="80">
        <v>333.17329329370665</v>
      </c>
      <c r="E27" s="80">
        <v>238.80327432554589</v>
      </c>
      <c r="F27" s="80">
        <v>658.2679999999999</v>
      </c>
      <c r="H27" s="147"/>
      <c r="I27" s="49" t="s">
        <v>49</v>
      </c>
      <c r="J27" s="80">
        <v>127.82</v>
      </c>
      <c r="K27" s="80">
        <v>393.077</v>
      </c>
      <c r="L27" s="80">
        <v>266.282</v>
      </c>
      <c r="M27" s="80">
        <v>787.18</v>
      </c>
    </row>
    <row r="28" spans="1:13" ht="15">
      <c r="A28" s="147"/>
      <c r="B28" s="49" t="s">
        <v>50</v>
      </c>
      <c r="C28" s="80">
        <v>272.5926749417747</v>
      </c>
      <c r="D28" s="80">
        <v>1016.2511863723975</v>
      </c>
      <c r="E28" s="80">
        <v>589.2471386858293</v>
      </c>
      <c r="F28" s="80">
        <v>1878.0910000000165</v>
      </c>
      <c r="H28" s="147"/>
      <c r="I28" s="49" t="s">
        <v>50</v>
      </c>
      <c r="J28" s="80">
        <v>315.029</v>
      </c>
      <c r="K28" s="80">
        <v>1082.921</v>
      </c>
      <c r="L28" s="80">
        <v>621.769</v>
      </c>
      <c r="M28" s="80">
        <v>2019.718</v>
      </c>
    </row>
    <row r="29" spans="1:13" ht="15">
      <c r="A29" s="147"/>
      <c r="B29" s="49" t="s">
        <v>147</v>
      </c>
      <c r="C29" s="80">
        <v>226.35164877142012</v>
      </c>
      <c r="D29" s="80">
        <v>814.8068375510494</v>
      </c>
      <c r="E29" s="80">
        <v>307.24951367752874</v>
      </c>
      <c r="F29" s="80">
        <v>1348.4080000000126</v>
      </c>
      <c r="H29" s="147"/>
      <c r="I29" s="49" t="s">
        <v>147</v>
      </c>
      <c r="J29" s="80">
        <v>250.576</v>
      </c>
      <c r="K29" s="80">
        <v>790.282</v>
      </c>
      <c r="L29" s="80">
        <v>310.952</v>
      </c>
      <c r="M29" s="80">
        <v>1351.809</v>
      </c>
    </row>
    <row r="30" ht="15">
      <c r="A30" s="14"/>
    </row>
    <row r="31" spans="2:6" ht="15">
      <c r="B31" s="14"/>
      <c r="C31" s="14"/>
      <c r="D31" s="14"/>
      <c r="E31" s="14"/>
      <c r="F31" s="14"/>
    </row>
    <row r="32" spans="1:6" ht="15">
      <c r="A32" s="12" t="s">
        <v>150</v>
      </c>
      <c r="B32" s="49"/>
      <c r="C32" s="49" t="s">
        <v>46</v>
      </c>
      <c r="D32" s="49" t="s">
        <v>47</v>
      </c>
      <c r="E32" s="49" t="s">
        <v>48</v>
      </c>
      <c r="F32" s="49" t="s">
        <v>52</v>
      </c>
    </row>
    <row r="33" spans="1:6" ht="13.9" customHeight="1">
      <c r="A33" s="134" t="s">
        <v>151</v>
      </c>
      <c r="B33" s="49" t="s">
        <v>141</v>
      </c>
      <c r="C33" s="80">
        <f>(-C7+C21)/C21*100</f>
        <v>22.148995841246364</v>
      </c>
      <c r="D33" s="80">
        <f aca="true" t="shared" si="0" ref="D33:F33">(-D7+D21)/D21*100</f>
        <v>-2.1149607911610353</v>
      </c>
      <c r="E33" s="80">
        <f>(-E7+E21)/E21*100</f>
        <v>-62.398083989259256</v>
      </c>
      <c r="F33" s="80">
        <f t="shared" si="0"/>
        <v>-0.5685981631633599</v>
      </c>
    </row>
    <row r="34" spans="1:6" ht="15">
      <c r="A34" s="134"/>
      <c r="B34" s="49" t="s">
        <v>142</v>
      </c>
      <c r="C34" s="80">
        <f aca="true" t="shared" si="1" ref="C34:F41">(-C8+C22)/C22*100</f>
        <v>34.194730442040004</v>
      </c>
      <c r="D34" s="80">
        <f t="shared" si="1"/>
        <v>-6.18606232437322</v>
      </c>
      <c r="E34" s="80">
        <f t="shared" si="1"/>
        <v>-45.901371912526564</v>
      </c>
      <c r="F34" s="80">
        <f t="shared" si="1"/>
        <v>-0.4607018153853314</v>
      </c>
    </row>
    <row r="35" spans="1:6" ht="15">
      <c r="A35" s="134"/>
      <c r="B35" s="49" t="s">
        <v>143</v>
      </c>
      <c r="C35" s="80">
        <f t="shared" si="1"/>
        <v>10.684072464829104</v>
      </c>
      <c r="D35" s="80">
        <f t="shared" si="1"/>
        <v>1.7030680780589773</v>
      </c>
      <c r="E35" s="80">
        <f t="shared" si="1"/>
        <v>-80.70539191605745</v>
      </c>
      <c r="F35" s="80">
        <f t="shared" si="1"/>
        <v>-0.6710247389999812</v>
      </c>
    </row>
    <row r="36" spans="1:6" ht="15">
      <c r="A36" s="134"/>
      <c r="B36" s="49" t="s">
        <v>144</v>
      </c>
      <c r="C36" s="80">
        <f t="shared" si="1"/>
        <v>-4.39690033257794</v>
      </c>
      <c r="D36" s="80">
        <f t="shared" si="1"/>
        <v>0.4485382934780843</v>
      </c>
      <c r="E36" s="80">
        <f t="shared" si="1"/>
        <v>0.11633231517634993</v>
      </c>
      <c r="F36" s="80">
        <f t="shared" si="1"/>
        <v>-0.3785067675877043</v>
      </c>
    </row>
    <row r="37" spans="1:6" ht="15">
      <c r="A37" s="134"/>
      <c r="B37" s="49" t="s">
        <v>145</v>
      </c>
      <c r="C37" s="80">
        <f t="shared" si="1"/>
        <v>-8.973731215679395</v>
      </c>
      <c r="D37" s="80">
        <f t="shared" si="1"/>
        <v>4.50066242863156</v>
      </c>
      <c r="E37" s="80">
        <f t="shared" si="1"/>
        <v>-3.348831963306497</v>
      </c>
      <c r="F37" s="80">
        <f t="shared" si="1"/>
        <v>-0.21442763188096428</v>
      </c>
    </row>
    <row r="38" spans="1:6" ht="15">
      <c r="A38" s="134"/>
      <c r="B38" s="49" t="s">
        <v>146</v>
      </c>
      <c r="C38" s="80">
        <f t="shared" si="1"/>
        <v>-0.04328155218090033</v>
      </c>
      <c r="D38" s="80">
        <f t="shared" si="1"/>
        <v>-2.941527847022643</v>
      </c>
      <c r="E38" s="80">
        <f t="shared" si="1"/>
        <v>5.401471204370934</v>
      </c>
      <c r="F38" s="80">
        <f t="shared" si="1"/>
        <v>-0.5450517325346116</v>
      </c>
    </row>
    <row r="39" spans="1:6" ht="15">
      <c r="A39" s="134"/>
      <c r="B39" s="49" t="s">
        <v>49</v>
      </c>
      <c r="C39" s="80">
        <f t="shared" si="1"/>
        <v>2.506297926779894</v>
      </c>
      <c r="D39" s="80">
        <f t="shared" si="1"/>
        <v>1.383742750846024</v>
      </c>
      <c r="E39" s="80">
        <f t="shared" si="1"/>
        <v>-4.57531526957179</v>
      </c>
      <c r="F39" s="80">
        <f t="shared" si="1"/>
        <v>-0.6309012438702901</v>
      </c>
    </row>
    <row r="40" spans="1:6" ht="15">
      <c r="A40" s="134"/>
      <c r="B40" s="49" t="s">
        <v>50</v>
      </c>
      <c r="C40" s="80">
        <f t="shared" si="1"/>
        <v>-6.800771540242255</v>
      </c>
      <c r="D40" s="80">
        <f t="shared" si="1"/>
        <v>-2.3388685736690227</v>
      </c>
      <c r="E40" s="80">
        <f t="shared" si="1"/>
        <v>6.181478414484035</v>
      </c>
      <c r="F40" s="80">
        <f t="shared" si="1"/>
        <v>-0.3132436074707449</v>
      </c>
    </row>
    <row r="41" spans="1:6" ht="15">
      <c r="A41" s="134"/>
      <c r="B41" s="49" t="s">
        <v>147</v>
      </c>
      <c r="C41" s="80">
        <f t="shared" si="1"/>
        <v>-4.13363378591006</v>
      </c>
      <c r="D41" s="80">
        <f t="shared" si="1"/>
        <v>3.542670878635191</v>
      </c>
      <c r="E41" s="80">
        <f t="shared" si="1"/>
        <v>-7.868999053273214</v>
      </c>
      <c r="F41" s="80">
        <f t="shared" si="1"/>
        <v>-0.3461923245773714</v>
      </c>
    </row>
  </sheetData>
  <mergeCells count="4">
    <mergeCell ref="H21:H29"/>
    <mergeCell ref="A7:A15"/>
    <mergeCell ref="A33:A41"/>
    <mergeCell ref="A21:A29"/>
  </mergeCells>
  <printOptions/>
  <pageMargins left="0.7086614173228347" right="0.7086614173228347" top="0.7480314960629921" bottom="0.7480314960629921" header="0.31496062992125984" footer="0.31496062992125984"/>
  <pageSetup horizontalDpi="600" verticalDpi="600" orientation="landscape" paperSize="9" scale="81"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2022-10-18T10:59:27Z</cp:lastPrinted>
  <dcterms:created xsi:type="dcterms:W3CDTF">2016-07-21T15:32:48Z</dcterms:created>
  <dcterms:modified xsi:type="dcterms:W3CDTF">2024-01-16T13:51:57Z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2023-12-18T16:07:06Z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8246c22b-3094-4b86-9bca-352b3ab9e26f</vt:lpwstr>
  </property>
  <property fmtid="{D5CDD505-2E9C-101B-9397-08002B2CF9AE}" pid="8" name="MSIP_Label_6bd9ddd1-4d20-43f6-abfa-fc3c07406f94_ContentBits">
    <vt:lpwstr>0</vt:lpwstr>
  </property>
</Properties>
</file>