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28680" yWindow="57301" windowWidth="29040" windowHeight="17520" activeTab="5"/>
  </bookViews>
  <sheets>
    <sheet name="Q1" sheetId="12" r:id="rId1"/>
    <sheet name="Q2" sheetId="15" r:id="rId2"/>
    <sheet name="Q3" sheetId="14" r:id="rId3"/>
    <sheet name="Q4" sheetId="13" r:id="rId4"/>
    <sheet name="Total" sheetId="16" r:id="rId5"/>
    <sheet name="2016-2022" sheetId="7" r:id="rId6"/>
  </sheets>
  <externalReferences>
    <externalReference r:id="rId9"/>
  </externalReferences>
  <definedNames/>
  <calcPr calcId="191029"/>
  <extLst/>
</workbook>
</file>

<file path=xl/sharedStrings.xml><?xml version="1.0" encoding="utf-8"?>
<sst xmlns="http://schemas.openxmlformats.org/spreadsheetml/2006/main" count="212" uniqueCount="49">
  <si>
    <t>Quarter 1</t>
  </si>
  <si>
    <t>NSO Workings</t>
  </si>
  <si>
    <t>Eurostat Workings</t>
  </si>
  <si>
    <t>All quotas were reached.</t>
  </si>
  <si>
    <t>13.3.2 Unit non-response for TRIPS dataset</t>
  </si>
  <si>
    <t>Frequency</t>
  </si>
  <si>
    <t>Percent</t>
  </si>
  <si>
    <r>
      <t>13.3.2.1 Number of ineligible units/ elements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</si>
  <si>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13.3.2.2 Number of eligible units/elements</t>
    </r>
    <r>
      <rPr>
        <vertAlign val="superscript"/>
        <sz val="11"/>
        <color theme="1"/>
        <rFont val="Calibri"/>
        <family val="2"/>
        <scheme val="minor"/>
      </rPr>
      <t>2</t>
    </r>
  </si>
  <si>
    <t>Ineligible</t>
  </si>
  <si>
    <r>
      <t>13.3.2.3 Number of non-contacts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</si>
  <si>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13.3.2.4 Number of refusals</t>
    </r>
    <r>
      <rPr>
        <vertAlign val="superscript"/>
        <sz val="11"/>
        <color theme="1"/>
        <rFont val="Calibri"/>
        <family val="2"/>
        <scheme val="minor"/>
      </rPr>
      <t>4</t>
    </r>
  </si>
  <si>
    <t>13.3.2.5 Number of rejected questionnaires</t>
  </si>
  <si>
    <t>Refusal</t>
  </si>
  <si>
    <t>13.3.2.6 Number of other types of non-response</t>
  </si>
  <si>
    <t>13.3.2.7 Total non-response (= sum of 13.3.2.3 to 13.3.2.6)</t>
  </si>
  <si>
    <t>13.3.3 Unit non-response rate</t>
  </si>
  <si>
    <t>13.3.3.1 Unit non-response rate for TRIPS dataset (= 13.3.2.7 divided by 13.3.2.2)</t>
  </si>
  <si>
    <t>Total</t>
  </si>
  <si>
    <t>13.3.3.2 Unit non-response rate for PARTIC dataset</t>
  </si>
  <si>
    <t>-</t>
  </si>
  <si>
    <t>13.3.3.3 Unit non-response rate for SDVOUT dataset</t>
  </si>
  <si>
    <t>Total contacted:</t>
  </si>
  <si>
    <r>
      <t>18.1.3. Gross sample size (year, individuals)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</si>
  <si>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18.1.3.1 Gross sample size for trips (= 13.3.2.1 + 13.3.2.2)</t>
  </si>
  <si>
    <t>18.1.3.2 Gross sample size for participation in tourism</t>
  </si>
  <si>
    <t>18.1.3.3 Gross sample size for (outbound) same-day visits</t>
  </si>
  <si>
    <t>18.1.4. Net sample size (year, individuals)</t>
  </si>
  <si>
    <t>18.1.4.1 Net sample size for trips (= 13.3.2.2 – 13.3.2.7)</t>
  </si>
  <si>
    <t>18.1.4.2 Net sample size for participation in tourism</t>
  </si>
  <si>
    <t>18.1.4.3 Net sample size for (outbound) same-day visits</t>
  </si>
  <si>
    <t>Note:</t>
  </si>
  <si>
    <t>Quarter 2</t>
  </si>
  <si>
    <t>Quarter 3</t>
  </si>
  <si>
    <t>Quarter 4</t>
  </si>
  <si>
    <t>`742</t>
  </si>
  <si>
    <t>Completed</t>
  </si>
  <si>
    <t>Non Contact</t>
  </si>
  <si>
    <t>Unreachable</t>
  </si>
  <si>
    <t>Other</t>
  </si>
  <si>
    <t>Unutilised</t>
  </si>
  <si>
    <t>13.3.2.1 Number of ineligible units/ elements</t>
  </si>
  <si>
    <t>13.3.2.2 Number of eligible units/elements</t>
  </si>
  <si>
    <t>13.3.2.3 Number of non-contacts</t>
  </si>
  <si>
    <t>13.3.2.4 Number of refusals</t>
  </si>
  <si>
    <r>
      <t>18.1.3. Gross sample size (year, individuals)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</si>
  <si>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Gross sample</t>
    </r>
    <r>
      <rPr>
        <sz val="11"/>
        <color theme="1"/>
        <rFont val="Calibri"/>
        <family val="2"/>
        <scheme val="minor"/>
      </rPr>
      <t xml:space="preserve"> consists of all units who have been contacted only.</t>
    </r>
  </si>
  <si>
    <r>
      <t>2022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</si>
  <si>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2022 presents a breaking series because the program to collect data and the outcome classification were changed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</si>
</sst>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"/>
    <numFmt numFmtId="165" formatCode="0.0"/>
    <numFmt numFmtId="166" formatCode="#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60"/>
      <name val="Arial Bold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1" xfId="20" applyFont="1" applyBorder="1" applyAlignment="1">
      <alignment horizontal="left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top" wrapText="1" indent="1"/>
      <protection/>
    </xf>
    <xf numFmtId="0" fontId="8" fillId="0" borderId="0" xfId="20" applyFont="1" applyAlignment="1">
      <alignment horizontal="left" vertical="center" indent="1"/>
      <protection/>
    </xf>
    <xf numFmtId="0" fontId="8" fillId="0" borderId="0" xfId="20" applyFont="1">
      <alignment/>
      <protection/>
    </xf>
    <xf numFmtId="2" fontId="0" fillId="0" borderId="0" xfId="0" applyNumberFormat="1" applyAlignment="1">
      <alignment horizontal="right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5" fontId="6" fillId="0" borderId="1" xfId="2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0" xfId="20" applyFont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right" vertical="center"/>
      <protection/>
    </xf>
    <xf numFmtId="164" fontId="6" fillId="0" borderId="0" xfId="20" applyNumberFormat="1" applyFont="1" applyAlignment="1">
      <alignment horizontal="right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" fontId="6" fillId="0" borderId="0" xfId="20" applyNumberFormat="1" applyFont="1" applyAlignment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166" fontId="6" fillId="0" borderId="0" xfId="20" applyNumberFormat="1" applyFont="1" applyAlignment="1">
      <alignment horizontal="right" vertical="center"/>
      <protection/>
    </xf>
    <xf numFmtId="0" fontId="10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2" fillId="0" borderId="0" xfId="21" applyFont="1" applyAlignment="1">
      <alignment vertical="center" wrapText="1"/>
      <protection/>
    </xf>
    <xf numFmtId="0" fontId="1" fillId="0" borderId="0" xfId="21">
      <alignment/>
      <protection/>
    </xf>
    <xf numFmtId="0" fontId="13" fillId="0" borderId="0" xfId="21" applyFont="1" applyAlignment="1">
      <alignment wrapText="1"/>
      <protection/>
    </xf>
    <xf numFmtId="0" fontId="13" fillId="0" borderId="0" xfId="21" applyFont="1" applyAlignment="1">
      <alignment horizontal="center" wrapText="1"/>
      <protection/>
    </xf>
    <xf numFmtId="0" fontId="13" fillId="0" borderId="0" xfId="21" applyFont="1" applyAlignment="1">
      <alignment vertical="top" wrapText="1"/>
      <protection/>
    </xf>
    <xf numFmtId="0" fontId="13" fillId="0" borderId="0" xfId="21" applyFont="1" applyAlignment="1">
      <alignment horizontal="left" vertical="top" wrapText="1"/>
      <protection/>
    </xf>
    <xf numFmtId="166" fontId="14" fillId="0" borderId="0" xfId="21" applyNumberFormat="1" applyFont="1" applyAlignment="1">
      <alignment horizontal="right" vertical="top"/>
      <protection/>
    </xf>
    <xf numFmtId="164" fontId="14" fillId="0" borderId="0" xfId="21" applyNumberFormat="1" applyFont="1" applyAlignment="1">
      <alignment horizontal="right" vertical="top"/>
      <protection/>
    </xf>
    <xf numFmtId="0" fontId="14" fillId="0" borderId="0" xfId="21" applyFont="1" applyAlignment="1">
      <alignment horizontal="left" vertical="top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5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Workings (2)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04_NATIONAL%20TOURISM\08_Quality%20Management\2020\01_Unit%20Non-Response%20Rates\Non-Sampling%20Error_2019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1"/>
      <sheetName val="Quarter 2"/>
      <sheetName val="Quarter 3"/>
      <sheetName val="Quarter 4"/>
      <sheetName val="Total"/>
    </sheetNames>
    <sheetDataSet>
      <sheetData sheetId="0" refreshError="1"/>
      <sheetData sheetId="1" refreshError="1"/>
      <sheetData sheetId="2" refreshError="1"/>
      <sheetData sheetId="3">
        <row r="16">
          <cell r="B16">
            <v>0.08279940857565303</v>
          </cell>
          <cell r="C16">
            <v>0.08113489298158287</v>
          </cell>
          <cell r="D16">
            <v>0.09718172983479106</v>
          </cell>
          <cell r="E16">
            <v>0.07715430861723446</v>
          </cell>
        </row>
        <row r="22">
          <cell r="B22">
            <v>4818</v>
          </cell>
          <cell r="C22">
            <v>4388</v>
          </cell>
          <cell r="D22">
            <v>4166</v>
          </cell>
          <cell r="E22">
            <v>3894</v>
          </cell>
        </row>
        <row r="28">
          <cell r="B28">
            <v>1861</v>
          </cell>
          <cell r="C28">
            <v>1846</v>
          </cell>
          <cell r="E28">
            <v>1842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5466-1ADA-4986-BAC3-5DEFDE0BA426}">
  <dimension ref="A1:J31"/>
  <sheetViews>
    <sheetView workbookViewId="0" topLeftCell="D1">
      <selection activeCell="J20" sqref="J20"/>
    </sheetView>
  </sheetViews>
  <sheetFormatPr defaultColWidth="9.140625" defaultRowHeight="15" customHeight="1"/>
  <cols>
    <col min="1" max="1" width="40.7109375" style="0" bestFit="1" customWidth="1"/>
    <col min="2" max="2" width="16.7109375" style="15" customWidth="1"/>
    <col min="3" max="4" width="16.7109375" style="0" customWidth="1"/>
    <col min="5" max="5" width="18.28125" style="0" bestFit="1" customWidth="1"/>
    <col min="6" max="6" width="35.00390625" style="0" customWidth="1"/>
    <col min="7" max="7" width="2.7109375" style="1" customWidth="1"/>
    <col min="8" max="8" width="68.28125" style="0" bestFit="1" customWidth="1"/>
    <col min="9" max="9" width="10.140625" style="0" bestFit="1" customWidth="1"/>
    <col min="10" max="10" width="6.57421875" style="0" bestFit="1" customWidth="1"/>
    <col min="12" max="16384" width="8.8515625" style="1" customWidth="1"/>
  </cols>
  <sheetData>
    <row r="1" spans="1:9" ht="15.6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5.6" customHeight="1">
      <c r="A3" s="2" t="s">
        <v>1</v>
      </c>
      <c r="G3" s="19"/>
      <c r="H3" s="2" t="s">
        <v>2</v>
      </c>
    </row>
    <row r="4" ht="15.6" customHeight="1">
      <c r="G4" s="19"/>
    </row>
    <row r="5" spans="1:8" ht="15.6" customHeight="1">
      <c r="A5" s="20" t="s">
        <v>3</v>
      </c>
      <c r="F5" s="1"/>
      <c r="G5" s="19"/>
      <c r="H5" s="2" t="s">
        <v>4</v>
      </c>
    </row>
    <row r="6" spans="1:7" ht="14.4" customHeight="1">
      <c r="A6" s="48"/>
      <c r="B6" s="48"/>
      <c r="C6" s="48"/>
      <c r="D6" s="48"/>
      <c r="E6" s="48"/>
      <c r="F6" s="3"/>
      <c r="G6" s="19"/>
    </row>
    <row r="7" spans="1:9" ht="15.6" customHeight="1">
      <c r="A7" s="4"/>
      <c r="B7" s="5" t="s">
        <v>5</v>
      </c>
      <c r="C7" s="6" t="s">
        <v>6</v>
      </c>
      <c r="D7" s="21"/>
      <c r="E7" s="21"/>
      <c r="F7" s="1"/>
      <c r="G7" s="19"/>
      <c r="H7" t="s">
        <v>7</v>
      </c>
      <c r="I7" s="15">
        <f>B12</f>
        <v>34</v>
      </c>
    </row>
    <row r="8" spans="1:9" ht="15.6" customHeight="1">
      <c r="A8" s="7" t="s">
        <v>36</v>
      </c>
      <c r="B8" s="22">
        <v>1855</v>
      </c>
      <c r="C8" s="13">
        <v>25.341530054644807</v>
      </c>
      <c r="D8" s="8"/>
      <c r="E8" s="23"/>
      <c r="G8" s="19"/>
      <c r="H8" t="s">
        <v>8</v>
      </c>
      <c r="I8" s="15">
        <f>B17-B12</f>
        <v>3298</v>
      </c>
    </row>
    <row r="9" spans="1:9" ht="15.6" customHeight="1">
      <c r="A9" s="7" t="s">
        <v>13</v>
      </c>
      <c r="B9" s="22">
        <v>395</v>
      </c>
      <c r="C9" s="13">
        <v>5.396174863387978</v>
      </c>
      <c r="D9" s="8"/>
      <c r="E9" s="23"/>
      <c r="G9" s="19"/>
      <c r="H9" t="s">
        <v>10</v>
      </c>
      <c r="I9" s="15">
        <f>B10</f>
        <v>530</v>
      </c>
    </row>
    <row r="10" spans="1:9" ht="15.6" customHeight="1">
      <c r="A10" s="7" t="s">
        <v>37</v>
      </c>
      <c r="B10" s="22">
        <v>530</v>
      </c>
      <c r="C10" s="13">
        <v>7.240437158469945</v>
      </c>
      <c r="D10" s="8"/>
      <c r="E10" s="23"/>
      <c r="G10" s="19"/>
      <c r="H10" t="s">
        <v>11</v>
      </c>
      <c r="I10" s="15">
        <f>B9</f>
        <v>395</v>
      </c>
    </row>
    <row r="11" spans="1:9" ht="15.6" customHeight="1">
      <c r="A11" s="7" t="s">
        <v>38</v>
      </c>
      <c r="B11" s="22">
        <v>458</v>
      </c>
      <c r="C11" s="13">
        <v>6.256830601092895</v>
      </c>
      <c r="D11" s="8"/>
      <c r="E11" s="23"/>
      <c r="G11" s="19"/>
      <c r="H11" t="s">
        <v>12</v>
      </c>
      <c r="I11">
        <v>0</v>
      </c>
    </row>
    <row r="12" spans="1:9" ht="15.6" customHeight="1">
      <c r="A12" s="7" t="s">
        <v>9</v>
      </c>
      <c r="B12" s="22">
        <v>34</v>
      </c>
      <c r="C12" s="13">
        <v>0.46448087431693985</v>
      </c>
      <c r="D12" s="8"/>
      <c r="E12" s="23"/>
      <c r="G12" s="19"/>
      <c r="H12" t="s">
        <v>14</v>
      </c>
      <c r="I12" s="15">
        <f>B13+B11</f>
        <v>518</v>
      </c>
    </row>
    <row r="13" spans="1:9" ht="15.6" customHeight="1">
      <c r="A13" s="7" t="s">
        <v>39</v>
      </c>
      <c r="B13" s="22">
        <v>60</v>
      </c>
      <c r="C13" s="13">
        <v>0.819672131147541</v>
      </c>
      <c r="D13" s="8"/>
      <c r="E13" s="23"/>
      <c r="G13" s="19"/>
      <c r="H13" t="s">
        <v>15</v>
      </c>
      <c r="I13" s="15">
        <f>SUM(I9:I12)</f>
        <v>1443</v>
      </c>
    </row>
    <row r="14" spans="1:7" ht="15.6" customHeight="1">
      <c r="A14" s="7" t="s">
        <v>40</v>
      </c>
      <c r="B14" s="22">
        <v>3988</v>
      </c>
      <c r="C14" s="13">
        <v>54.48087431693989</v>
      </c>
      <c r="D14" s="8"/>
      <c r="E14" s="23"/>
      <c r="G14" s="19"/>
    </row>
    <row r="15" spans="1:10" ht="15.6" customHeight="1">
      <c r="A15" s="7" t="s">
        <v>18</v>
      </c>
      <c r="B15" s="22">
        <v>7320</v>
      </c>
      <c r="C15" s="13">
        <v>100</v>
      </c>
      <c r="D15" s="8"/>
      <c r="E15" s="23"/>
      <c r="G15" s="19"/>
      <c r="H15" s="2" t="s">
        <v>16</v>
      </c>
      <c r="J15" s="1"/>
    </row>
    <row r="16" spans="5:8" ht="15.6" customHeight="1">
      <c r="E16" s="23"/>
      <c r="G16" s="19"/>
      <c r="H16" s="2"/>
    </row>
    <row r="17" spans="1:10" ht="15.6" customHeight="1">
      <c r="A17" s="24" t="s">
        <v>22</v>
      </c>
      <c r="B17" s="11">
        <f>SUM(B8:B13)</f>
        <v>3332</v>
      </c>
      <c r="E17" s="23"/>
      <c r="F17" s="9"/>
      <c r="G17" s="19"/>
      <c r="H17" t="s">
        <v>17</v>
      </c>
      <c r="I17" s="16">
        <f>I13/I8</f>
        <v>0.4375379017586416</v>
      </c>
      <c r="J17" s="16"/>
    </row>
    <row r="18" spans="5:9" ht="15.6" customHeight="1">
      <c r="E18" s="25"/>
      <c r="F18" s="9"/>
      <c r="G18" s="19"/>
      <c r="H18" t="s">
        <v>19</v>
      </c>
      <c r="I18" s="10" t="s">
        <v>20</v>
      </c>
    </row>
    <row r="19" spans="7:9" ht="13.2" customHeight="1">
      <c r="G19" s="19"/>
      <c r="H19" t="s">
        <v>21</v>
      </c>
      <c r="I19" s="10">
        <f>I17</f>
        <v>0.4375379017586416</v>
      </c>
    </row>
    <row r="20" spans="1:9" ht="15.6" customHeight="1">
      <c r="A20" s="49"/>
      <c r="B20" s="50"/>
      <c r="C20" s="51"/>
      <c r="D20" s="51"/>
      <c r="G20" s="19"/>
      <c r="I20" s="17"/>
    </row>
    <row r="21" spans="1:9" ht="15.6" customHeight="1">
      <c r="A21" s="49"/>
      <c r="B21" s="50"/>
      <c r="C21" s="51"/>
      <c r="D21" s="51"/>
      <c r="G21" s="19"/>
      <c r="H21" s="2" t="s">
        <v>23</v>
      </c>
      <c r="I21" s="17"/>
    </row>
    <row r="22" spans="1:9" ht="15.6" customHeight="1">
      <c r="A22" s="26"/>
      <c r="B22" s="27"/>
      <c r="C22" s="28"/>
      <c r="D22" s="27"/>
      <c r="G22" s="19"/>
      <c r="H22" s="2"/>
      <c r="I22" s="17"/>
    </row>
    <row r="23" spans="1:9" ht="15.6" customHeight="1">
      <c r="A23" s="26"/>
      <c r="B23" s="27"/>
      <c r="C23" s="28"/>
      <c r="D23" s="29"/>
      <c r="E23" s="30"/>
      <c r="G23" s="19"/>
      <c r="H23" t="s">
        <v>24</v>
      </c>
      <c r="I23" s="12">
        <f>I7+I8</f>
        <v>3332</v>
      </c>
    </row>
    <row r="24" spans="1:9" ht="15.6" customHeight="1">
      <c r="A24" s="26"/>
      <c r="B24" s="31"/>
      <c r="C24" s="28"/>
      <c r="D24" s="32"/>
      <c r="E24" s="30"/>
      <c r="G24" s="19"/>
      <c r="H24" t="s">
        <v>25</v>
      </c>
      <c r="I24" s="12" t="s">
        <v>20</v>
      </c>
    </row>
    <row r="25" spans="1:9" ht="15.6" customHeight="1">
      <c r="A25" s="26"/>
      <c r="B25" s="31"/>
      <c r="C25" s="28"/>
      <c r="D25" s="27"/>
      <c r="E25" s="33"/>
      <c r="G25" s="19"/>
      <c r="H25" t="s">
        <v>26</v>
      </c>
      <c r="I25" s="15">
        <f>I23</f>
        <v>3332</v>
      </c>
    </row>
    <row r="26" spans="1:7" ht="15.6" customHeight="1">
      <c r="A26" s="34"/>
      <c r="B26" s="35"/>
      <c r="C26" s="28"/>
      <c r="D26" s="35"/>
      <c r="E26" s="33"/>
      <c r="G26" s="19"/>
    </row>
    <row r="27" spans="5:8" ht="15.6" customHeight="1">
      <c r="E27" s="33"/>
      <c r="G27" s="19"/>
      <c r="H27" s="2" t="s">
        <v>27</v>
      </c>
    </row>
    <row r="28" spans="5:8" ht="15.6" customHeight="1">
      <c r="E28" s="33"/>
      <c r="G28" s="19"/>
      <c r="H28" s="2"/>
    </row>
    <row r="29" spans="5:9" ht="15.6" customHeight="1">
      <c r="E29" s="33"/>
      <c r="G29" s="19"/>
      <c r="H29" t="s">
        <v>28</v>
      </c>
      <c r="I29" s="15">
        <f>I8-I13</f>
        <v>1855</v>
      </c>
    </row>
    <row r="30" spans="8:9" ht="15.6" customHeight="1">
      <c r="H30" t="s">
        <v>29</v>
      </c>
      <c r="I30" s="12" t="s">
        <v>20</v>
      </c>
    </row>
    <row r="31" spans="8:9" ht="15.6" customHeight="1">
      <c r="H31" t="s">
        <v>30</v>
      </c>
      <c r="I31" s="15">
        <f>I29</f>
        <v>1855</v>
      </c>
    </row>
    <row r="32" ht="13.8" customHeight="1"/>
  </sheetData>
  <mergeCells count="6">
    <mergeCell ref="A1:I1"/>
    <mergeCell ref="A6:E6"/>
    <mergeCell ref="A20:A21"/>
    <mergeCell ref="B20:B21"/>
    <mergeCell ref="C20:C21"/>
    <mergeCell ref="D20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5F4CA-CAF0-402D-911C-6B8F9FA0DE08}">
  <dimension ref="A1:J31"/>
  <sheetViews>
    <sheetView workbookViewId="0" topLeftCell="D1">
      <selection activeCell="I30" sqref="I30"/>
    </sheetView>
  </sheetViews>
  <sheetFormatPr defaultColWidth="9.140625" defaultRowHeight="15" customHeight="1"/>
  <cols>
    <col min="1" max="1" width="40.7109375" style="0" bestFit="1" customWidth="1"/>
    <col min="2" max="2" width="16.7109375" style="15" customWidth="1"/>
    <col min="3" max="4" width="16.7109375" style="0" customWidth="1"/>
    <col min="5" max="5" width="18.28125" style="0" bestFit="1" customWidth="1"/>
    <col min="6" max="6" width="35.00390625" style="0" customWidth="1"/>
    <col min="7" max="7" width="2.7109375" style="1" customWidth="1"/>
    <col min="8" max="8" width="68.28125" style="0" bestFit="1" customWidth="1"/>
    <col min="9" max="9" width="10.140625" style="0" bestFit="1" customWidth="1"/>
    <col min="10" max="10" width="6.57421875" style="0" bestFit="1" customWidth="1"/>
    <col min="12" max="16384" width="8.8515625" style="1" customWidth="1"/>
  </cols>
  <sheetData>
    <row r="1" spans="1:9" ht="15.6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5.6" customHeight="1">
      <c r="A3" s="2" t="s">
        <v>1</v>
      </c>
      <c r="G3" s="19"/>
      <c r="H3" s="2" t="s">
        <v>2</v>
      </c>
    </row>
    <row r="4" ht="15.6" customHeight="1">
      <c r="G4" s="19"/>
    </row>
    <row r="5" spans="1:8" ht="15.6" customHeight="1">
      <c r="A5" s="20" t="s">
        <v>3</v>
      </c>
      <c r="F5" s="1"/>
      <c r="G5" s="19"/>
      <c r="H5" s="2" t="s">
        <v>4</v>
      </c>
    </row>
    <row r="6" spans="1:7" ht="14.4" customHeight="1">
      <c r="A6" s="48"/>
      <c r="B6" s="48"/>
      <c r="C6" s="48"/>
      <c r="D6" s="48"/>
      <c r="E6" s="48"/>
      <c r="F6" s="3"/>
      <c r="G6" s="19"/>
    </row>
    <row r="7" spans="1:9" ht="15.6" customHeight="1">
      <c r="A7" s="4"/>
      <c r="B7" s="5" t="s">
        <v>5</v>
      </c>
      <c r="C7" s="6" t="s">
        <v>6</v>
      </c>
      <c r="D7" s="21"/>
      <c r="E7" s="21"/>
      <c r="F7" s="1"/>
      <c r="G7" s="19"/>
      <c r="H7" t="s">
        <v>7</v>
      </c>
      <c r="I7" s="15">
        <f>B12</f>
        <v>43</v>
      </c>
    </row>
    <row r="8" spans="1:9" ht="15.6" customHeight="1">
      <c r="A8" s="7" t="s">
        <v>36</v>
      </c>
      <c r="B8" s="22">
        <v>1844</v>
      </c>
      <c r="C8" s="13">
        <v>25.191256830601095</v>
      </c>
      <c r="D8" s="8"/>
      <c r="E8" s="23"/>
      <c r="G8" s="19"/>
      <c r="H8" t="s">
        <v>8</v>
      </c>
      <c r="I8" s="15">
        <f>B17-B12</f>
        <v>3272</v>
      </c>
    </row>
    <row r="9" spans="1:9" ht="15.6" customHeight="1">
      <c r="A9" s="7" t="s">
        <v>13</v>
      </c>
      <c r="B9" s="22">
        <v>287</v>
      </c>
      <c r="C9" s="13">
        <v>3.9207650273224046</v>
      </c>
      <c r="D9" s="8"/>
      <c r="E9" s="23"/>
      <c r="G9" s="19"/>
      <c r="H9" t="s">
        <v>10</v>
      </c>
      <c r="I9" s="15">
        <f>B10</f>
        <v>880</v>
      </c>
    </row>
    <row r="10" spans="1:9" ht="15.6" customHeight="1">
      <c r="A10" s="7" t="s">
        <v>37</v>
      </c>
      <c r="B10" s="22">
        <v>880</v>
      </c>
      <c r="C10" s="13">
        <v>12.021857923497267</v>
      </c>
      <c r="D10" s="8"/>
      <c r="E10" s="23"/>
      <c r="G10" s="19"/>
      <c r="H10" t="s">
        <v>11</v>
      </c>
      <c r="I10" s="15">
        <f>B9</f>
        <v>287</v>
      </c>
    </row>
    <row r="11" spans="1:9" ht="15.6" customHeight="1">
      <c r="A11" s="7" t="s">
        <v>38</v>
      </c>
      <c r="B11" s="22">
        <v>261</v>
      </c>
      <c r="C11" s="13">
        <v>3.5655737704918034</v>
      </c>
      <c r="D11" s="8"/>
      <c r="E11" s="23"/>
      <c r="G11" s="19"/>
      <c r="H11" t="s">
        <v>12</v>
      </c>
      <c r="I11">
        <v>0</v>
      </c>
    </row>
    <row r="12" spans="1:9" ht="15.6" customHeight="1">
      <c r="A12" s="7" t="s">
        <v>9</v>
      </c>
      <c r="B12" s="22">
        <v>43</v>
      </c>
      <c r="C12" s="13">
        <v>0.587431693989071</v>
      </c>
      <c r="D12" s="8"/>
      <c r="E12" s="23"/>
      <c r="G12" s="19"/>
      <c r="H12" t="s">
        <v>14</v>
      </c>
      <c r="I12" s="15">
        <f>B13+B11</f>
        <v>261</v>
      </c>
    </row>
    <row r="13" spans="1:9" ht="15.6" customHeight="1">
      <c r="A13" s="7" t="s">
        <v>39</v>
      </c>
      <c r="B13" s="22">
        <v>0</v>
      </c>
      <c r="C13" s="13">
        <v>0</v>
      </c>
      <c r="D13" s="8"/>
      <c r="E13" s="23"/>
      <c r="G13" s="19"/>
      <c r="H13" t="s">
        <v>15</v>
      </c>
      <c r="I13" s="15">
        <f>SUM(I9:I12)</f>
        <v>1428</v>
      </c>
    </row>
    <row r="14" spans="1:7" ht="15.6" customHeight="1">
      <c r="A14" s="7" t="s">
        <v>40</v>
      </c>
      <c r="B14" s="22">
        <v>4005</v>
      </c>
      <c r="C14" s="13">
        <v>54.713114754098356</v>
      </c>
      <c r="D14" s="8"/>
      <c r="E14" s="23"/>
      <c r="G14" s="19"/>
    </row>
    <row r="15" spans="1:10" ht="15.6" customHeight="1">
      <c r="A15" s="7" t="s">
        <v>18</v>
      </c>
      <c r="B15" s="22">
        <v>7320</v>
      </c>
      <c r="C15" s="13">
        <v>100</v>
      </c>
      <c r="D15" s="8"/>
      <c r="E15" s="23"/>
      <c r="G15" s="19"/>
      <c r="H15" s="2" t="s">
        <v>16</v>
      </c>
      <c r="J15" s="1"/>
    </row>
    <row r="16" spans="5:8" ht="15.6" customHeight="1">
      <c r="E16" s="23"/>
      <c r="G16" s="19"/>
      <c r="H16" s="2"/>
    </row>
    <row r="17" spans="1:10" ht="15.6" customHeight="1">
      <c r="A17" s="24" t="s">
        <v>22</v>
      </c>
      <c r="B17" s="11">
        <f>SUM(B8:B13)</f>
        <v>3315</v>
      </c>
      <c r="E17" s="23"/>
      <c r="F17" s="9"/>
      <c r="G17" s="19"/>
      <c r="H17" t="s">
        <v>17</v>
      </c>
      <c r="I17" s="16">
        <f>I13/I8</f>
        <v>0.43643031784841074</v>
      </c>
      <c r="J17" s="16"/>
    </row>
    <row r="18" spans="5:9" ht="15.6" customHeight="1">
      <c r="E18" s="25"/>
      <c r="F18" s="9"/>
      <c r="G18" s="19"/>
      <c r="H18" t="s">
        <v>19</v>
      </c>
      <c r="I18" s="10" t="s">
        <v>20</v>
      </c>
    </row>
    <row r="19" spans="7:9" ht="13.2" customHeight="1">
      <c r="G19" s="19"/>
      <c r="H19" t="s">
        <v>21</v>
      </c>
      <c r="I19" s="10">
        <f>I17</f>
        <v>0.43643031784841074</v>
      </c>
    </row>
    <row r="20" spans="1:9" ht="15.6" customHeight="1">
      <c r="A20" s="36"/>
      <c r="B20" s="36"/>
      <c r="C20" s="36"/>
      <c r="D20" s="36"/>
      <c r="E20" s="36"/>
      <c r="F20" s="36"/>
      <c r="G20" s="37"/>
      <c r="I20" s="17"/>
    </row>
    <row r="21" spans="1:9" ht="15.6" customHeight="1">
      <c r="A21" s="38"/>
      <c r="B21" s="38"/>
      <c r="C21" s="38"/>
      <c r="D21" s="38"/>
      <c r="E21" s="39"/>
      <c r="F21" s="39"/>
      <c r="G21" s="37"/>
      <c r="H21" s="2" t="s">
        <v>23</v>
      </c>
      <c r="I21" s="17"/>
    </row>
    <row r="22" spans="1:9" ht="15.6" customHeight="1">
      <c r="A22" s="40"/>
      <c r="B22" s="41"/>
      <c r="C22" s="42"/>
      <c r="D22" s="43"/>
      <c r="E22" s="43"/>
      <c r="F22" s="43"/>
      <c r="G22" s="37"/>
      <c r="H22" s="2"/>
      <c r="I22" s="17"/>
    </row>
    <row r="23" spans="1:9" ht="15.6" customHeight="1">
      <c r="A23" s="40"/>
      <c r="B23" s="41"/>
      <c r="C23" s="42"/>
      <c r="D23" s="43"/>
      <c r="E23" s="43"/>
      <c r="F23" s="43"/>
      <c r="G23" s="37"/>
      <c r="H23" t="s">
        <v>24</v>
      </c>
      <c r="I23" s="12">
        <f>I7+I8</f>
        <v>3315</v>
      </c>
    </row>
    <row r="24" spans="1:9" ht="15.6" customHeight="1">
      <c r="A24" s="40"/>
      <c r="B24" s="41"/>
      <c r="C24" s="42"/>
      <c r="D24" s="43"/>
      <c r="E24" s="43"/>
      <c r="F24" s="43"/>
      <c r="G24" s="37"/>
      <c r="H24" t="s">
        <v>25</v>
      </c>
      <c r="I24" s="12" t="s">
        <v>20</v>
      </c>
    </row>
    <row r="25" spans="1:9" ht="15.6" customHeight="1">
      <c r="A25" s="40"/>
      <c r="B25" s="41"/>
      <c r="C25" s="42"/>
      <c r="D25" s="43"/>
      <c r="E25" s="43"/>
      <c r="F25" s="43"/>
      <c r="G25" s="37"/>
      <c r="H25" t="s">
        <v>26</v>
      </c>
      <c r="I25" s="15">
        <f>I23</f>
        <v>3315</v>
      </c>
    </row>
    <row r="26" spans="1:7" ht="15.6" customHeight="1">
      <c r="A26" s="40"/>
      <c r="B26" s="41"/>
      <c r="C26" s="42"/>
      <c r="D26" s="43"/>
      <c r="E26" s="43"/>
      <c r="F26" s="43"/>
      <c r="G26" s="37"/>
    </row>
    <row r="27" spans="1:8" ht="15.6" customHeight="1">
      <c r="A27" s="40"/>
      <c r="B27" s="41"/>
      <c r="C27" s="42"/>
      <c r="D27" s="43"/>
      <c r="E27" s="43"/>
      <c r="F27" s="43"/>
      <c r="G27" s="37"/>
      <c r="H27" s="2" t="s">
        <v>27</v>
      </c>
    </row>
    <row r="28" spans="1:8" ht="15.6" customHeight="1">
      <c r="A28" s="40"/>
      <c r="B28" s="41"/>
      <c r="C28" s="42"/>
      <c r="D28" s="43"/>
      <c r="E28" s="43"/>
      <c r="F28" s="44"/>
      <c r="G28" s="37"/>
      <c r="H28" s="2"/>
    </row>
    <row r="29" spans="5:9" ht="15.6" customHeight="1">
      <c r="E29" s="33"/>
      <c r="G29" s="19"/>
      <c r="H29" t="s">
        <v>28</v>
      </c>
      <c r="I29" s="15">
        <f>I8-I13</f>
        <v>1844</v>
      </c>
    </row>
    <row r="30" spans="8:9" ht="15.6" customHeight="1">
      <c r="H30" t="s">
        <v>29</v>
      </c>
      <c r="I30" s="12" t="s">
        <v>20</v>
      </c>
    </row>
    <row r="31" spans="8:9" ht="15.6" customHeight="1">
      <c r="H31" t="s">
        <v>30</v>
      </c>
      <c r="I31" s="15">
        <f>I29</f>
        <v>1844</v>
      </c>
    </row>
    <row r="32" ht="13.8" customHeight="1"/>
  </sheetData>
  <mergeCells count="2">
    <mergeCell ref="A1:I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E2FBB-F0F5-42AC-A901-77D9159A4EDA}">
  <dimension ref="A1:J31"/>
  <sheetViews>
    <sheetView workbookViewId="0" topLeftCell="D1">
      <selection activeCell="I30" sqref="I30"/>
    </sheetView>
  </sheetViews>
  <sheetFormatPr defaultColWidth="9.140625" defaultRowHeight="15" customHeight="1"/>
  <cols>
    <col min="1" max="1" width="40.7109375" style="0" bestFit="1" customWidth="1"/>
    <col min="2" max="2" width="16.7109375" style="15" customWidth="1"/>
    <col min="3" max="4" width="16.7109375" style="0" customWidth="1"/>
    <col min="5" max="5" width="18.28125" style="0" bestFit="1" customWidth="1"/>
    <col min="6" max="6" width="35.00390625" style="0" customWidth="1"/>
    <col min="7" max="7" width="2.7109375" style="1" customWidth="1"/>
    <col min="8" max="8" width="68.28125" style="0" bestFit="1" customWidth="1"/>
    <col min="9" max="9" width="10.140625" style="0" bestFit="1" customWidth="1"/>
    <col min="10" max="10" width="6.57421875" style="0" bestFit="1" customWidth="1"/>
    <col min="12" max="16384" width="8.8515625" style="1" customWidth="1"/>
  </cols>
  <sheetData>
    <row r="1" spans="1:9" ht="15.6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5.6" customHeight="1">
      <c r="A3" s="2" t="s">
        <v>1</v>
      </c>
      <c r="G3" s="19"/>
      <c r="H3" s="2" t="s">
        <v>2</v>
      </c>
    </row>
    <row r="4" ht="15.6" customHeight="1">
      <c r="G4" s="19"/>
    </row>
    <row r="5" spans="1:8" ht="15.6" customHeight="1">
      <c r="A5" s="20" t="s">
        <v>3</v>
      </c>
      <c r="F5" s="1"/>
      <c r="G5" s="19"/>
      <c r="H5" s="2" t="s">
        <v>4</v>
      </c>
    </row>
    <row r="6" spans="1:7" ht="14.4" customHeight="1">
      <c r="A6" s="48"/>
      <c r="B6" s="48"/>
      <c r="C6" s="48"/>
      <c r="D6" s="48"/>
      <c r="E6" s="48"/>
      <c r="F6" s="3"/>
      <c r="G6" s="19"/>
    </row>
    <row r="7" spans="1:9" ht="15.6" customHeight="1">
      <c r="A7" s="4"/>
      <c r="B7" s="5" t="s">
        <v>5</v>
      </c>
      <c r="C7" s="6" t="s">
        <v>6</v>
      </c>
      <c r="D7" s="21"/>
      <c r="E7" s="21"/>
      <c r="F7" s="1"/>
      <c r="G7" s="19"/>
      <c r="H7" t="s">
        <v>7</v>
      </c>
      <c r="I7" s="15">
        <f>B12</f>
        <v>35</v>
      </c>
    </row>
    <row r="8" spans="1:9" ht="15.6" customHeight="1">
      <c r="A8" s="7" t="s">
        <v>36</v>
      </c>
      <c r="B8" s="22">
        <v>1845</v>
      </c>
      <c r="C8" s="13">
        <v>25.204918032786882</v>
      </c>
      <c r="D8" s="8"/>
      <c r="E8" s="23"/>
      <c r="G8" s="19"/>
      <c r="H8" t="s">
        <v>8</v>
      </c>
      <c r="I8" s="15">
        <f>B17-B12</f>
        <v>2874</v>
      </c>
    </row>
    <row r="9" spans="1:9" ht="15.6" customHeight="1">
      <c r="A9" s="7" t="s">
        <v>13</v>
      </c>
      <c r="B9" s="22">
        <v>212</v>
      </c>
      <c r="C9" s="13">
        <v>2.8961748633879782</v>
      </c>
      <c r="D9" s="8"/>
      <c r="E9" s="23"/>
      <c r="G9" s="19"/>
      <c r="H9" t="s">
        <v>10</v>
      </c>
      <c r="I9" s="15">
        <f>B10</f>
        <v>448</v>
      </c>
    </row>
    <row r="10" spans="1:9" ht="15.6" customHeight="1">
      <c r="A10" s="7" t="s">
        <v>37</v>
      </c>
      <c r="B10" s="22">
        <v>448</v>
      </c>
      <c r="C10" s="13">
        <v>6.120218579234972</v>
      </c>
      <c r="D10" s="8"/>
      <c r="E10" s="23"/>
      <c r="G10" s="19"/>
      <c r="H10" t="s">
        <v>11</v>
      </c>
      <c r="I10" s="15">
        <f>B9</f>
        <v>212</v>
      </c>
    </row>
    <row r="11" spans="1:9" ht="15.6" customHeight="1">
      <c r="A11" s="7" t="s">
        <v>38</v>
      </c>
      <c r="B11" s="22">
        <v>369</v>
      </c>
      <c r="C11" s="13">
        <v>5.0409836065573765</v>
      </c>
      <c r="D11" s="8"/>
      <c r="E11" s="23"/>
      <c r="G11" s="19"/>
      <c r="H11" t="s">
        <v>12</v>
      </c>
      <c r="I11">
        <v>0</v>
      </c>
    </row>
    <row r="12" spans="1:9" ht="15.6" customHeight="1">
      <c r="A12" s="7" t="s">
        <v>9</v>
      </c>
      <c r="B12" s="22">
        <v>35</v>
      </c>
      <c r="C12" s="13">
        <v>0.47814207650273227</v>
      </c>
      <c r="D12" s="8"/>
      <c r="E12" s="23"/>
      <c r="G12" s="19"/>
      <c r="H12" t="s">
        <v>14</v>
      </c>
      <c r="I12" s="15">
        <f>B13+B11</f>
        <v>369</v>
      </c>
    </row>
    <row r="13" spans="1:9" ht="15.6" customHeight="1">
      <c r="A13" s="7" t="s">
        <v>39</v>
      </c>
      <c r="B13" s="22">
        <v>0</v>
      </c>
      <c r="C13" s="13">
        <v>0</v>
      </c>
      <c r="D13" s="8"/>
      <c r="E13" s="23"/>
      <c r="G13" s="19"/>
      <c r="H13" t="s">
        <v>15</v>
      </c>
      <c r="I13" s="15">
        <f>SUM(I9:I12)</f>
        <v>1029</v>
      </c>
    </row>
    <row r="14" spans="1:7" ht="15.6" customHeight="1">
      <c r="A14" s="7" t="s">
        <v>40</v>
      </c>
      <c r="B14" s="22">
        <v>4411</v>
      </c>
      <c r="C14" s="13">
        <v>60.259562841530055</v>
      </c>
      <c r="D14" s="8"/>
      <c r="E14" s="23"/>
      <c r="G14" s="19"/>
    </row>
    <row r="15" spans="1:10" ht="15.6" customHeight="1">
      <c r="A15" s="7" t="s">
        <v>18</v>
      </c>
      <c r="B15" s="22">
        <v>7320</v>
      </c>
      <c r="C15" s="13">
        <v>100</v>
      </c>
      <c r="D15" s="8"/>
      <c r="E15" s="23"/>
      <c r="G15" s="19"/>
      <c r="H15" s="2" t="s">
        <v>16</v>
      </c>
      <c r="J15" s="1"/>
    </row>
    <row r="16" spans="5:8" ht="15.6" customHeight="1">
      <c r="E16" s="23"/>
      <c r="G16" s="19"/>
      <c r="H16" s="2"/>
    </row>
    <row r="17" spans="1:10" ht="15.6" customHeight="1">
      <c r="A17" s="24" t="s">
        <v>22</v>
      </c>
      <c r="B17" s="11">
        <f>SUM(B8:B13)</f>
        <v>2909</v>
      </c>
      <c r="E17" s="23"/>
      <c r="F17" s="9"/>
      <c r="G17" s="19"/>
      <c r="H17" t="s">
        <v>17</v>
      </c>
      <c r="I17" s="16">
        <f>I13/I8</f>
        <v>0.35803757828810023</v>
      </c>
      <c r="J17" s="16"/>
    </row>
    <row r="18" spans="5:9" ht="15.6" customHeight="1">
      <c r="E18" s="25"/>
      <c r="F18" s="9"/>
      <c r="G18" s="19"/>
      <c r="H18" t="s">
        <v>19</v>
      </c>
      <c r="I18" s="10" t="s">
        <v>20</v>
      </c>
    </row>
    <row r="19" spans="1:9" ht="13.2" customHeight="1">
      <c r="A19" s="36"/>
      <c r="B19" s="36"/>
      <c r="C19" s="36"/>
      <c r="D19" s="36"/>
      <c r="E19" s="36"/>
      <c r="F19" s="36"/>
      <c r="G19" s="37"/>
      <c r="H19" t="s">
        <v>21</v>
      </c>
      <c r="I19" s="10">
        <f>I17</f>
        <v>0.35803757828810023</v>
      </c>
    </row>
    <row r="20" spans="1:9" ht="15.6" customHeight="1">
      <c r="A20" s="36"/>
      <c r="B20" s="36"/>
      <c r="C20" s="36"/>
      <c r="D20" s="36"/>
      <c r="E20" s="36"/>
      <c r="F20" s="36"/>
      <c r="G20" s="37"/>
      <c r="I20" s="17"/>
    </row>
    <row r="21" spans="1:9" ht="15.6" customHeight="1">
      <c r="A21" s="36"/>
      <c r="B21" s="36"/>
      <c r="C21" s="36"/>
      <c r="D21" s="36"/>
      <c r="E21" s="36"/>
      <c r="F21" s="36"/>
      <c r="G21" s="37"/>
      <c r="H21" s="2" t="s">
        <v>23</v>
      </c>
      <c r="I21" s="17"/>
    </row>
    <row r="22" spans="1:9" ht="15.6" customHeight="1">
      <c r="A22" s="36"/>
      <c r="B22" s="36"/>
      <c r="C22" s="36"/>
      <c r="D22" s="36"/>
      <c r="E22" s="36"/>
      <c r="F22" s="36"/>
      <c r="G22" s="37"/>
      <c r="H22" s="2"/>
      <c r="I22" s="17"/>
    </row>
    <row r="23" spans="1:9" ht="15.6" customHeight="1">
      <c r="A23" s="36"/>
      <c r="B23" s="36"/>
      <c r="C23" s="36"/>
      <c r="D23" s="36"/>
      <c r="E23" s="36"/>
      <c r="F23" s="36"/>
      <c r="G23" s="37"/>
      <c r="H23" t="s">
        <v>24</v>
      </c>
      <c r="I23" s="12">
        <f>I7+I8</f>
        <v>2909</v>
      </c>
    </row>
    <row r="24" spans="1:9" ht="15.6" customHeight="1">
      <c r="A24" s="36"/>
      <c r="B24" s="36"/>
      <c r="C24" s="36"/>
      <c r="D24" s="36"/>
      <c r="E24" s="36"/>
      <c r="F24" s="36"/>
      <c r="G24" s="37"/>
      <c r="H24" t="s">
        <v>25</v>
      </c>
      <c r="I24" s="12" t="s">
        <v>20</v>
      </c>
    </row>
    <row r="25" spans="1:9" ht="15.6" customHeight="1">
      <c r="A25" s="36"/>
      <c r="B25" s="36"/>
      <c r="C25" s="36"/>
      <c r="D25" s="36"/>
      <c r="E25" s="36"/>
      <c r="F25" s="36"/>
      <c r="G25" s="37"/>
      <c r="H25" t="s">
        <v>26</v>
      </c>
      <c r="I25" s="15">
        <f>I23</f>
        <v>2909</v>
      </c>
    </row>
    <row r="26" spans="1:7" ht="15.6" customHeight="1">
      <c r="A26" s="36"/>
      <c r="B26" s="36"/>
      <c r="C26" s="36"/>
      <c r="D26" s="36"/>
      <c r="E26" s="36"/>
      <c r="F26" s="36"/>
      <c r="G26" s="37"/>
    </row>
    <row r="27" spans="1:8" ht="15.6" customHeight="1">
      <c r="A27" s="36"/>
      <c r="B27" s="36"/>
      <c r="C27" s="36"/>
      <c r="D27" s="36"/>
      <c r="E27" s="36"/>
      <c r="F27" s="36"/>
      <c r="G27" s="37"/>
      <c r="H27" s="2" t="s">
        <v>27</v>
      </c>
    </row>
    <row r="28" spans="1:8" ht="15.6" customHeight="1">
      <c r="A28" s="36"/>
      <c r="B28" s="36"/>
      <c r="C28" s="36"/>
      <c r="D28" s="36"/>
      <c r="E28" s="36"/>
      <c r="F28" s="36"/>
      <c r="G28" s="37"/>
      <c r="H28" s="2"/>
    </row>
    <row r="29" spans="1:9" ht="15.6" customHeight="1">
      <c r="A29" s="36"/>
      <c r="B29" s="36"/>
      <c r="C29" s="36"/>
      <c r="D29" s="36"/>
      <c r="E29" s="36"/>
      <c r="F29" s="36"/>
      <c r="G29" s="19"/>
      <c r="H29" t="s">
        <v>28</v>
      </c>
      <c r="I29" s="15">
        <f>I8-I13</f>
        <v>1845</v>
      </c>
    </row>
    <row r="30" spans="8:9" ht="15.6" customHeight="1">
      <c r="H30" t="s">
        <v>29</v>
      </c>
      <c r="I30" s="12" t="s">
        <v>20</v>
      </c>
    </row>
    <row r="31" spans="8:9" ht="15.6" customHeight="1">
      <c r="H31" t="s">
        <v>30</v>
      </c>
      <c r="I31" s="15">
        <f>I29</f>
        <v>1845</v>
      </c>
    </row>
    <row r="32" ht="13.8" customHeight="1"/>
  </sheetData>
  <mergeCells count="2">
    <mergeCell ref="A1:I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67A4-9095-4F84-B49F-3A221895950E}">
  <dimension ref="A1:J31"/>
  <sheetViews>
    <sheetView workbookViewId="0" topLeftCell="D1">
      <selection activeCell="I17" sqref="I17"/>
    </sheetView>
  </sheetViews>
  <sheetFormatPr defaultColWidth="9.140625" defaultRowHeight="15" customHeight="1"/>
  <cols>
    <col min="1" max="1" width="40.7109375" style="0" bestFit="1" customWidth="1"/>
    <col min="2" max="2" width="16.7109375" style="15" customWidth="1"/>
    <col min="3" max="4" width="16.7109375" style="0" customWidth="1"/>
    <col min="5" max="5" width="18.28125" style="0" bestFit="1" customWidth="1"/>
    <col min="6" max="6" width="35.00390625" style="0" customWidth="1"/>
    <col min="7" max="7" width="2.7109375" style="1" customWidth="1"/>
    <col min="8" max="8" width="68.28125" style="0" bestFit="1" customWidth="1"/>
    <col min="9" max="9" width="10.140625" style="0" bestFit="1" customWidth="1"/>
    <col min="10" max="10" width="6.57421875" style="0" bestFit="1" customWidth="1"/>
    <col min="12" max="16384" width="8.8515625" style="1" customWidth="1"/>
  </cols>
  <sheetData>
    <row r="1" spans="1:9" ht="15.6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5.6" customHeight="1">
      <c r="A3" s="2" t="s">
        <v>1</v>
      </c>
      <c r="G3" s="19"/>
      <c r="H3" s="2" t="s">
        <v>2</v>
      </c>
    </row>
    <row r="4" ht="15.6" customHeight="1">
      <c r="G4" s="19"/>
    </row>
    <row r="5" spans="1:8" ht="15.6" customHeight="1">
      <c r="A5" s="20" t="s">
        <v>3</v>
      </c>
      <c r="F5" s="1"/>
      <c r="G5" s="19"/>
      <c r="H5" s="2" t="s">
        <v>4</v>
      </c>
    </row>
    <row r="6" spans="1:7" ht="14.4" customHeight="1">
      <c r="A6" s="48"/>
      <c r="B6" s="48"/>
      <c r="C6" s="48"/>
      <c r="D6" s="48"/>
      <c r="E6" s="48"/>
      <c r="F6" s="3"/>
      <c r="G6" s="19"/>
    </row>
    <row r="7" spans="1:9" ht="15.6" customHeight="1">
      <c r="A7" s="4"/>
      <c r="B7" s="5" t="s">
        <v>5</v>
      </c>
      <c r="C7" s="6" t="s">
        <v>6</v>
      </c>
      <c r="D7" s="21"/>
      <c r="E7" s="21"/>
      <c r="F7" s="1"/>
      <c r="G7" s="19"/>
      <c r="H7" t="s">
        <v>7</v>
      </c>
      <c r="I7" s="15">
        <f>B12</f>
        <v>16</v>
      </c>
    </row>
    <row r="8" spans="1:9" ht="15.6" customHeight="1">
      <c r="A8" s="7" t="s">
        <v>36</v>
      </c>
      <c r="B8" s="22">
        <v>1863</v>
      </c>
      <c r="C8" s="13">
        <v>25.450819672131146</v>
      </c>
      <c r="D8" s="8"/>
      <c r="E8" s="23"/>
      <c r="G8" s="19"/>
      <c r="H8" t="s">
        <v>8</v>
      </c>
      <c r="I8" s="15">
        <f>B17-B12</f>
        <v>3486</v>
      </c>
    </row>
    <row r="9" spans="1:9" ht="15.6" customHeight="1">
      <c r="A9" s="7" t="s">
        <v>13</v>
      </c>
      <c r="B9" s="22">
        <v>325</v>
      </c>
      <c r="C9" s="13">
        <v>4.439890710382514</v>
      </c>
      <c r="D9" s="8"/>
      <c r="E9" s="23"/>
      <c r="G9" s="19"/>
      <c r="H9" t="s">
        <v>10</v>
      </c>
      <c r="I9" s="15">
        <f>B10</f>
        <v>1020</v>
      </c>
    </row>
    <row r="10" spans="1:9" ht="15.6" customHeight="1">
      <c r="A10" s="7" t="s">
        <v>37</v>
      </c>
      <c r="B10" s="22">
        <v>1020</v>
      </c>
      <c r="C10" s="13">
        <v>13.934426229508196</v>
      </c>
      <c r="D10" s="8"/>
      <c r="E10" s="23"/>
      <c r="G10" s="19"/>
      <c r="H10" t="s">
        <v>11</v>
      </c>
      <c r="I10" s="15">
        <f>B9</f>
        <v>325</v>
      </c>
    </row>
    <row r="11" spans="1:9" ht="15.6" customHeight="1">
      <c r="A11" s="7" t="s">
        <v>38</v>
      </c>
      <c r="B11" s="22">
        <v>278</v>
      </c>
      <c r="C11" s="13">
        <v>3.797814207650273</v>
      </c>
      <c r="D11" s="8"/>
      <c r="E11" s="23"/>
      <c r="G11" s="19"/>
      <c r="H11" t="s">
        <v>12</v>
      </c>
      <c r="I11">
        <v>0</v>
      </c>
    </row>
    <row r="12" spans="1:9" ht="15.6" customHeight="1">
      <c r="A12" s="7" t="s">
        <v>9</v>
      </c>
      <c r="B12" s="22">
        <v>16</v>
      </c>
      <c r="C12" s="13">
        <v>0.2185792349726776</v>
      </c>
      <c r="D12" s="8"/>
      <c r="E12" s="23"/>
      <c r="G12" s="19"/>
      <c r="H12" t="s">
        <v>14</v>
      </c>
      <c r="I12" s="15">
        <f>B13+B11</f>
        <v>278</v>
      </c>
    </row>
    <row r="13" spans="1:9" ht="15.6" customHeight="1">
      <c r="A13" s="7" t="s">
        <v>39</v>
      </c>
      <c r="B13" s="22">
        <v>0</v>
      </c>
      <c r="C13" s="13">
        <v>0</v>
      </c>
      <c r="D13" s="8"/>
      <c r="E13" s="23"/>
      <c r="G13" s="19"/>
      <c r="H13" t="s">
        <v>15</v>
      </c>
      <c r="I13" s="15">
        <f>SUM(I9:I12)</f>
        <v>1623</v>
      </c>
    </row>
    <row r="14" spans="1:7" ht="15.6" customHeight="1">
      <c r="A14" s="7" t="s">
        <v>40</v>
      </c>
      <c r="B14" s="22">
        <v>3818</v>
      </c>
      <c r="C14" s="13">
        <v>52.15846994535519</v>
      </c>
      <c r="D14" s="8"/>
      <c r="E14" s="23"/>
      <c r="G14" s="19"/>
    </row>
    <row r="15" spans="1:10" ht="15.6" customHeight="1">
      <c r="A15" s="7" t="s">
        <v>18</v>
      </c>
      <c r="B15" s="22">
        <v>7320</v>
      </c>
      <c r="C15" s="13">
        <v>100</v>
      </c>
      <c r="D15" s="8"/>
      <c r="E15" s="23"/>
      <c r="G15" s="19"/>
      <c r="H15" s="2" t="s">
        <v>16</v>
      </c>
      <c r="J15" s="1"/>
    </row>
    <row r="16" spans="5:8" ht="15.6" customHeight="1">
      <c r="E16" s="23"/>
      <c r="G16" s="19"/>
      <c r="H16" s="2"/>
    </row>
    <row r="17" spans="1:10" ht="15.6" customHeight="1">
      <c r="A17" s="24" t="s">
        <v>22</v>
      </c>
      <c r="B17" s="11">
        <f>SUM(B8:B13)</f>
        <v>3502</v>
      </c>
      <c r="E17" s="23"/>
      <c r="F17" s="9"/>
      <c r="G17" s="19"/>
      <c r="H17" t="s">
        <v>17</v>
      </c>
      <c r="I17" s="16">
        <f>I13/I8</f>
        <v>0.4655765920826162</v>
      </c>
      <c r="J17" s="16"/>
    </row>
    <row r="18" spans="5:9" ht="15.6" customHeight="1">
      <c r="E18" s="25"/>
      <c r="F18" s="9"/>
      <c r="G18" s="19"/>
      <c r="H18" t="s">
        <v>19</v>
      </c>
      <c r="I18" s="10" t="s">
        <v>20</v>
      </c>
    </row>
    <row r="19" spans="1:9" ht="13.2" customHeight="1">
      <c r="A19" s="36"/>
      <c r="B19" s="36"/>
      <c r="C19" s="36"/>
      <c r="D19" s="36"/>
      <c r="E19" s="36"/>
      <c r="F19" s="36"/>
      <c r="G19" s="37"/>
      <c r="H19" t="s">
        <v>21</v>
      </c>
      <c r="I19" s="10">
        <f>I17</f>
        <v>0.4655765920826162</v>
      </c>
    </row>
    <row r="20" spans="1:9" ht="15.6" customHeight="1">
      <c r="A20" s="36"/>
      <c r="B20" s="36"/>
      <c r="C20" s="36"/>
      <c r="D20" s="36"/>
      <c r="E20" s="36"/>
      <c r="F20" s="36"/>
      <c r="G20" s="37"/>
      <c r="I20" s="17"/>
    </row>
    <row r="21" spans="1:9" ht="15.6" customHeight="1">
      <c r="A21" s="38"/>
      <c r="B21" s="38"/>
      <c r="C21" s="39"/>
      <c r="D21" s="39"/>
      <c r="E21" s="39"/>
      <c r="F21" s="39"/>
      <c r="G21" s="37"/>
      <c r="H21" s="2" t="s">
        <v>23</v>
      </c>
      <c r="I21" s="17"/>
    </row>
    <row r="22" spans="1:9" ht="15.6" customHeight="1">
      <c r="A22" s="40"/>
      <c r="B22" s="41"/>
      <c r="C22" s="42"/>
      <c r="D22" s="43"/>
      <c r="E22" s="43"/>
      <c r="F22" s="43"/>
      <c r="G22" s="37"/>
      <c r="H22" s="2"/>
      <c r="I22" s="17"/>
    </row>
    <row r="23" spans="1:9" ht="15.6" customHeight="1">
      <c r="A23" s="40"/>
      <c r="B23" s="41"/>
      <c r="C23" s="42"/>
      <c r="D23" s="43"/>
      <c r="E23" s="43"/>
      <c r="F23" s="43"/>
      <c r="G23" s="37"/>
      <c r="H23" t="s">
        <v>24</v>
      </c>
      <c r="I23" s="12">
        <f>I7+I8</f>
        <v>3502</v>
      </c>
    </row>
    <row r="24" spans="1:9" ht="15.6" customHeight="1">
      <c r="A24" s="40"/>
      <c r="B24" s="41"/>
      <c r="C24" s="42"/>
      <c r="D24" s="43"/>
      <c r="E24" s="43"/>
      <c r="F24" s="43"/>
      <c r="G24" s="37"/>
      <c r="H24" t="s">
        <v>25</v>
      </c>
      <c r="I24" s="12" t="s">
        <v>20</v>
      </c>
    </row>
    <row r="25" spans="1:9" ht="15.6" customHeight="1">
      <c r="A25" s="40"/>
      <c r="B25" s="41"/>
      <c r="C25" s="42"/>
      <c r="D25" s="43"/>
      <c r="E25" s="43"/>
      <c r="F25" s="43"/>
      <c r="G25" s="37"/>
      <c r="H25" t="s">
        <v>26</v>
      </c>
      <c r="I25" s="15">
        <f>I23</f>
        <v>3502</v>
      </c>
    </row>
    <row r="26" spans="1:7" ht="15.6" customHeight="1">
      <c r="A26" s="40"/>
      <c r="B26" s="41"/>
      <c r="C26" s="42"/>
      <c r="D26" s="43"/>
      <c r="E26" s="43"/>
      <c r="F26" s="43"/>
      <c r="G26" s="37"/>
    </row>
    <row r="27" spans="1:8" ht="15.6" customHeight="1">
      <c r="A27" s="40"/>
      <c r="B27" s="41"/>
      <c r="C27" s="42"/>
      <c r="D27" s="43"/>
      <c r="E27" s="43"/>
      <c r="F27" s="43"/>
      <c r="G27" s="37"/>
      <c r="H27" s="2" t="s">
        <v>27</v>
      </c>
    </row>
    <row r="28" spans="1:8" ht="15.6" customHeight="1">
      <c r="A28" s="40"/>
      <c r="B28" s="41"/>
      <c r="C28" s="42"/>
      <c r="D28" s="43"/>
      <c r="E28" s="43"/>
      <c r="F28" s="44"/>
      <c r="G28" s="37"/>
      <c r="H28" s="2"/>
    </row>
    <row r="29" spans="1:9" ht="15.6" customHeight="1">
      <c r="A29" s="36"/>
      <c r="B29" s="36"/>
      <c r="C29" s="36"/>
      <c r="D29" s="36"/>
      <c r="E29" s="36"/>
      <c r="F29" s="36"/>
      <c r="G29" s="19"/>
      <c r="H29" t="s">
        <v>28</v>
      </c>
      <c r="I29" s="15">
        <f>I8-I13</f>
        <v>1863</v>
      </c>
    </row>
    <row r="30" spans="8:9" ht="15.6" customHeight="1">
      <c r="H30" t="s">
        <v>29</v>
      </c>
      <c r="I30" s="15">
        <f>I29</f>
        <v>1863</v>
      </c>
    </row>
    <row r="31" spans="8:9" ht="15.6" customHeight="1">
      <c r="H31" t="s">
        <v>30</v>
      </c>
      <c r="I31" s="15">
        <f>I29</f>
        <v>1863</v>
      </c>
    </row>
    <row r="32" ht="13.8" customHeight="1"/>
  </sheetData>
  <mergeCells count="2">
    <mergeCell ref="A1:I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5CDF-4D1D-4C49-80A0-7661E4570A38}">
  <dimension ref="A1:J31"/>
  <sheetViews>
    <sheetView workbookViewId="0" topLeftCell="D1">
      <selection activeCell="I22" sqref="I22"/>
    </sheetView>
  </sheetViews>
  <sheetFormatPr defaultColWidth="9.140625" defaultRowHeight="15" customHeight="1"/>
  <cols>
    <col min="1" max="1" width="40.7109375" style="0" bestFit="1" customWidth="1"/>
    <col min="2" max="2" width="16.7109375" style="15" customWidth="1"/>
    <col min="3" max="4" width="16.7109375" style="0" customWidth="1"/>
    <col min="5" max="5" width="18.28125" style="0" bestFit="1" customWidth="1"/>
    <col min="6" max="6" width="35.00390625" style="0" customWidth="1"/>
    <col min="7" max="7" width="2.7109375" style="1" customWidth="1"/>
    <col min="8" max="8" width="68.28125" style="0" bestFit="1" customWidth="1"/>
    <col min="9" max="9" width="10.140625" style="0" bestFit="1" customWidth="1"/>
    <col min="10" max="10" width="6.57421875" style="0" bestFit="1" customWidth="1"/>
    <col min="12" max="16384" width="8.8515625" style="1" customWidth="1"/>
  </cols>
  <sheetData>
    <row r="1" spans="1:9" ht="15.6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</row>
    <row r="2" spans="1:9" ht="15.6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5.6" customHeight="1">
      <c r="A3" s="2" t="s">
        <v>1</v>
      </c>
      <c r="G3" s="19"/>
      <c r="H3" s="2" t="s">
        <v>2</v>
      </c>
    </row>
    <row r="4" ht="15.6" customHeight="1">
      <c r="G4" s="19"/>
    </row>
    <row r="5" spans="1:8" ht="15.6" customHeight="1">
      <c r="A5" s="20" t="s">
        <v>3</v>
      </c>
      <c r="F5" s="1"/>
      <c r="G5" s="19"/>
      <c r="H5" s="2" t="s">
        <v>4</v>
      </c>
    </row>
    <row r="6" spans="1:7" ht="14.4" customHeight="1">
      <c r="A6" s="48"/>
      <c r="B6" s="48"/>
      <c r="C6" s="48"/>
      <c r="D6" s="48"/>
      <c r="E6" s="48"/>
      <c r="F6" s="3"/>
      <c r="G6" s="19"/>
    </row>
    <row r="7" spans="1:9" ht="15.6" customHeight="1">
      <c r="A7" s="4"/>
      <c r="B7" s="5" t="s">
        <v>5</v>
      </c>
      <c r="C7" s="6" t="s">
        <v>6</v>
      </c>
      <c r="D7" s="21"/>
      <c r="E7" s="21"/>
      <c r="F7" s="1"/>
      <c r="G7" s="19"/>
      <c r="H7" t="s">
        <v>7</v>
      </c>
      <c r="I7" s="15">
        <f>B12</f>
        <v>128</v>
      </c>
    </row>
    <row r="8" spans="1:9" ht="15.6" customHeight="1">
      <c r="A8" s="7" t="s">
        <v>36</v>
      </c>
      <c r="B8" s="22">
        <f>'Q1'!B8+'Q2'!B8+'Q3'!B8+'Q4'!B8</f>
        <v>7407</v>
      </c>
      <c r="C8" s="13">
        <f>B8/$B$15*100</f>
        <v>25.297131147540984</v>
      </c>
      <c r="D8" s="8"/>
      <c r="E8" s="23"/>
      <c r="G8" s="19"/>
      <c r="H8" t="s">
        <v>8</v>
      </c>
      <c r="I8" s="15">
        <f>B17-B12</f>
        <v>12930</v>
      </c>
    </row>
    <row r="9" spans="1:9" ht="15.6" customHeight="1">
      <c r="A9" s="7" t="s">
        <v>13</v>
      </c>
      <c r="B9" s="22">
        <f>'Q1'!B9+'Q2'!B9+'Q3'!B9+'Q4'!B9</f>
        <v>1219</v>
      </c>
      <c r="C9" s="13">
        <f aca="true" t="shared" si="0" ref="C9:C14">B9/$B$15*100</f>
        <v>4.163251366120218</v>
      </c>
      <c r="D9" s="8"/>
      <c r="E9" s="23"/>
      <c r="G9" s="19"/>
      <c r="H9" t="s">
        <v>10</v>
      </c>
      <c r="I9" s="15">
        <f>B10</f>
        <v>2878</v>
      </c>
    </row>
    <row r="10" spans="1:9" ht="15.6" customHeight="1">
      <c r="A10" s="7" t="s">
        <v>37</v>
      </c>
      <c r="B10" s="22">
        <f>'Q1'!B10+'Q2'!B10+'Q3'!B10+'Q4'!B10</f>
        <v>2878</v>
      </c>
      <c r="C10" s="13">
        <f t="shared" si="0"/>
        <v>9.829234972677597</v>
      </c>
      <c r="D10" s="8"/>
      <c r="E10" s="23"/>
      <c r="G10" s="19"/>
      <c r="H10" t="s">
        <v>11</v>
      </c>
      <c r="I10" s="15">
        <f>B9</f>
        <v>1219</v>
      </c>
    </row>
    <row r="11" spans="1:9" ht="15.6" customHeight="1">
      <c r="A11" s="7" t="s">
        <v>38</v>
      </c>
      <c r="B11" s="22">
        <f>'Q1'!B11+'Q2'!B11+'Q3'!B11+'Q4'!B11</f>
        <v>1366</v>
      </c>
      <c r="C11" s="13">
        <f t="shared" si="0"/>
        <v>4.665300546448088</v>
      </c>
      <c r="D11" s="8"/>
      <c r="E11" s="23"/>
      <c r="G11" s="19"/>
      <c r="H11" t="s">
        <v>12</v>
      </c>
      <c r="I11">
        <v>0</v>
      </c>
    </row>
    <row r="12" spans="1:9" ht="15.6" customHeight="1">
      <c r="A12" s="7" t="s">
        <v>9</v>
      </c>
      <c r="B12" s="22">
        <f>'Q1'!B12+'Q2'!B12+'Q3'!B12+'Q4'!B12</f>
        <v>128</v>
      </c>
      <c r="C12" s="13">
        <f t="shared" si="0"/>
        <v>0.4371584699453552</v>
      </c>
      <c r="D12" s="8"/>
      <c r="E12" s="23"/>
      <c r="G12" s="19"/>
      <c r="H12" t="s">
        <v>14</v>
      </c>
      <c r="I12" s="15">
        <f>B13+B11</f>
        <v>1426</v>
      </c>
    </row>
    <row r="13" spans="1:9" ht="15.6" customHeight="1">
      <c r="A13" s="7" t="s">
        <v>39</v>
      </c>
      <c r="B13" s="22">
        <f>'Q1'!B13+'Q2'!B13+'Q3'!B13+'Q4'!B13</f>
        <v>60</v>
      </c>
      <c r="C13" s="13">
        <f t="shared" si="0"/>
        <v>0.20491803278688525</v>
      </c>
      <c r="D13" s="8"/>
      <c r="E13" s="23"/>
      <c r="G13" s="19"/>
      <c r="H13" t="s">
        <v>15</v>
      </c>
      <c r="I13" s="15">
        <f>SUM(I9:I12)</f>
        <v>5523</v>
      </c>
    </row>
    <row r="14" spans="1:7" ht="15.6" customHeight="1">
      <c r="A14" s="7" t="s">
        <v>40</v>
      </c>
      <c r="B14" s="22">
        <f>'Q1'!B14+'Q2'!B14+'Q3'!B14+'Q4'!B14</f>
        <v>16222</v>
      </c>
      <c r="C14" s="13">
        <f t="shared" si="0"/>
        <v>55.40300546448087</v>
      </c>
      <c r="D14" s="8"/>
      <c r="E14" s="23"/>
      <c r="G14" s="19"/>
    </row>
    <row r="15" spans="1:10" ht="15.6" customHeight="1">
      <c r="A15" s="7" t="s">
        <v>18</v>
      </c>
      <c r="B15" s="22">
        <f>'Q1'!B15+'Q2'!B15+'Q3'!B15+'Q4'!B15</f>
        <v>29280</v>
      </c>
      <c r="C15" s="13">
        <v>100</v>
      </c>
      <c r="D15" s="8"/>
      <c r="E15" s="23"/>
      <c r="G15" s="19"/>
      <c r="H15" s="2" t="s">
        <v>16</v>
      </c>
      <c r="J15" s="1"/>
    </row>
    <row r="16" spans="5:8" ht="15.6" customHeight="1">
      <c r="E16" s="23"/>
      <c r="G16" s="19"/>
      <c r="H16" s="2"/>
    </row>
    <row r="17" spans="1:10" ht="15.6" customHeight="1">
      <c r="A17" s="24" t="s">
        <v>22</v>
      </c>
      <c r="B17" s="11">
        <f>SUM(B8:B13)</f>
        <v>13058</v>
      </c>
      <c r="E17" s="23"/>
      <c r="F17" s="9"/>
      <c r="G17" s="19"/>
      <c r="H17" t="s">
        <v>17</v>
      </c>
      <c r="I17" s="16">
        <f>I13/I8</f>
        <v>0.4271461716937355</v>
      </c>
      <c r="J17" s="16"/>
    </row>
    <row r="18" spans="5:9" ht="15.6" customHeight="1">
      <c r="E18" s="25"/>
      <c r="F18" s="9"/>
      <c r="G18" s="19"/>
      <c r="H18" t="s">
        <v>19</v>
      </c>
      <c r="I18" s="10">
        <f>'Q4'!I17</f>
        <v>0.4655765920826162</v>
      </c>
    </row>
    <row r="19" spans="7:9" ht="13.2" customHeight="1">
      <c r="G19" s="19"/>
      <c r="H19" t="s">
        <v>21</v>
      </c>
      <c r="I19" s="10">
        <f>I17</f>
        <v>0.4271461716937355</v>
      </c>
    </row>
    <row r="20" spans="1:9" ht="15.6" customHeight="1">
      <c r="A20" s="36"/>
      <c r="B20" s="36"/>
      <c r="C20" s="36"/>
      <c r="D20" s="36"/>
      <c r="E20" s="36"/>
      <c r="F20" s="36"/>
      <c r="G20" s="37"/>
      <c r="I20" s="17"/>
    </row>
    <row r="21" spans="1:9" ht="15.6" customHeight="1">
      <c r="A21" s="38"/>
      <c r="B21" s="38"/>
      <c r="C21" s="38"/>
      <c r="D21" s="38"/>
      <c r="E21" s="39"/>
      <c r="F21" s="39"/>
      <c r="G21" s="37"/>
      <c r="H21" s="2" t="s">
        <v>23</v>
      </c>
      <c r="I21" s="17"/>
    </row>
    <row r="22" spans="1:9" ht="15.6" customHeight="1">
      <c r="A22" s="40"/>
      <c r="B22" s="41"/>
      <c r="C22" s="42"/>
      <c r="D22" s="43"/>
      <c r="E22" s="43"/>
      <c r="F22" s="43"/>
      <c r="G22" s="37"/>
      <c r="H22" s="2"/>
      <c r="I22" s="17"/>
    </row>
    <row r="23" spans="1:9" ht="15.6" customHeight="1">
      <c r="A23" s="40"/>
      <c r="B23" s="41"/>
      <c r="C23" s="42"/>
      <c r="D23" s="43"/>
      <c r="E23" s="43"/>
      <c r="F23" s="43"/>
      <c r="G23" s="37"/>
      <c r="H23" t="s">
        <v>24</v>
      </c>
      <c r="I23" s="12">
        <f>I7+I8</f>
        <v>13058</v>
      </c>
    </row>
    <row r="24" spans="1:9" ht="15.6" customHeight="1">
      <c r="A24" s="40"/>
      <c r="B24" s="41"/>
      <c r="C24" s="42"/>
      <c r="D24" s="43"/>
      <c r="E24" s="43"/>
      <c r="F24" s="43"/>
      <c r="G24" s="37"/>
      <c r="H24" t="s">
        <v>25</v>
      </c>
      <c r="I24" s="12">
        <v>3502</v>
      </c>
    </row>
    <row r="25" spans="1:9" ht="15.6" customHeight="1">
      <c r="A25" s="40"/>
      <c r="B25" s="41"/>
      <c r="C25" s="42"/>
      <c r="D25" s="43"/>
      <c r="E25" s="43"/>
      <c r="F25" s="43"/>
      <c r="G25" s="37"/>
      <c r="H25" t="s">
        <v>26</v>
      </c>
      <c r="I25" s="15">
        <f>I23</f>
        <v>13058</v>
      </c>
    </row>
    <row r="26" spans="1:7" ht="15.6" customHeight="1">
      <c r="A26" s="40"/>
      <c r="B26" s="41"/>
      <c r="C26" s="42"/>
      <c r="D26" s="43"/>
      <c r="E26" s="43"/>
      <c r="F26" s="43"/>
      <c r="G26" s="37"/>
    </row>
    <row r="27" spans="1:8" ht="15.6" customHeight="1">
      <c r="A27" s="40"/>
      <c r="B27" s="41"/>
      <c r="C27" s="42"/>
      <c r="D27" s="43"/>
      <c r="E27" s="43"/>
      <c r="F27" s="43"/>
      <c r="G27" s="37"/>
      <c r="H27" s="2" t="s">
        <v>27</v>
      </c>
    </row>
    <row r="28" spans="1:8" ht="15.6" customHeight="1">
      <c r="A28" s="40"/>
      <c r="B28" s="41"/>
      <c r="C28" s="42"/>
      <c r="D28" s="43"/>
      <c r="E28" s="43"/>
      <c r="F28" s="44"/>
      <c r="G28" s="37"/>
      <c r="H28" s="2"/>
    </row>
    <row r="29" spans="5:9" ht="15.6" customHeight="1">
      <c r="E29" s="33"/>
      <c r="G29" s="19"/>
      <c r="H29" t="s">
        <v>28</v>
      </c>
      <c r="I29" s="15">
        <f>I8-I13</f>
        <v>7407</v>
      </c>
    </row>
    <row r="30" spans="8:9" ht="15.6" customHeight="1">
      <c r="H30" t="s">
        <v>29</v>
      </c>
      <c r="I30" s="15">
        <v>1863</v>
      </c>
    </row>
    <row r="31" spans="8:9" ht="15.6" customHeight="1">
      <c r="H31" t="s">
        <v>30</v>
      </c>
      <c r="I31" s="15">
        <f>I29</f>
        <v>7407</v>
      </c>
    </row>
    <row r="32" ht="13.8" customHeight="1"/>
  </sheetData>
  <mergeCells count="2">
    <mergeCell ref="A1:I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1B2F-AFB2-49E4-B7A9-98E73D89B193}">
  <dimension ref="A1:H35"/>
  <sheetViews>
    <sheetView tabSelected="1" workbookViewId="0" topLeftCell="A1">
      <selection activeCell="H16" sqref="H16"/>
    </sheetView>
  </sheetViews>
  <sheetFormatPr defaultColWidth="9.140625" defaultRowHeight="15" customHeight="1"/>
  <cols>
    <col min="1" max="1" width="68.28125" style="0" bestFit="1" customWidth="1"/>
    <col min="2" max="3" width="10.140625" style="0" bestFit="1" customWidth="1"/>
    <col min="4" max="4" width="10.140625" style="0" customWidth="1"/>
    <col min="5" max="5" width="10.28125" style="1" customWidth="1"/>
    <col min="6" max="16384" width="8.8515625" style="1" customWidth="1"/>
  </cols>
  <sheetData>
    <row r="1" spans="1:8" ht="15.6" customHeight="1">
      <c r="A1" s="47" t="s">
        <v>18</v>
      </c>
      <c r="B1" s="47"/>
      <c r="C1" s="47"/>
      <c r="D1" s="47"/>
      <c r="E1" s="47"/>
      <c r="F1" s="47"/>
      <c r="G1" s="47"/>
      <c r="H1" s="47"/>
    </row>
    <row r="2" spans="1:8" ht="15.6" customHeight="1">
      <c r="A2" s="14"/>
      <c r="B2" s="14">
        <v>2016</v>
      </c>
      <c r="C2" s="14">
        <v>2017</v>
      </c>
      <c r="D2" s="14">
        <v>2018</v>
      </c>
      <c r="E2" s="14">
        <v>2019</v>
      </c>
      <c r="F2" s="14">
        <v>2020</v>
      </c>
      <c r="G2" s="14">
        <v>2021</v>
      </c>
      <c r="H2" s="45" t="s">
        <v>47</v>
      </c>
    </row>
    <row r="3" ht="15.6" customHeight="1">
      <c r="A3" s="2" t="s">
        <v>4</v>
      </c>
    </row>
    <row r="4" ht="14.4" customHeight="1"/>
    <row r="5" spans="1:8" ht="15.6" customHeight="1">
      <c r="A5" t="s">
        <v>41</v>
      </c>
      <c r="B5" s="15">
        <v>11805</v>
      </c>
      <c r="C5" s="15">
        <v>10528</v>
      </c>
      <c r="D5" s="15">
        <v>10056</v>
      </c>
      <c r="E5" s="15">
        <v>7750</v>
      </c>
      <c r="F5" s="15">
        <v>5173</v>
      </c>
      <c r="G5" s="15">
        <v>7758</v>
      </c>
      <c r="H5" s="15">
        <v>128</v>
      </c>
    </row>
    <row r="6" spans="1:8" ht="15.6" customHeight="1">
      <c r="A6" t="s">
        <v>42</v>
      </c>
      <c r="B6" s="15">
        <v>8231</v>
      </c>
      <c r="C6" s="15">
        <v>8083</v>
      </c>
      <c r="D6" s="15">
        <v>8151</v>
      </c>
      <c r="E6" s="15">
        <v>8053</v>
      </c>
      <c r="F6" s="15">
        <v>8425</v>
      </c>
      <c r="G6" s="15">
        <v>8570</v>
      </c>
      <c r="H6" s="15">
        <v>12930</v>
      </c>
    </row>
    <row r="7" spans="1:8" ht="15.6" customHeight="1">
      <c r="A7" t="s">
        <v>43</v>
      </c>
      <c r="B7" s="15">
        <v>124</v>
      </c>
      <c r="C7" s="15">
        <v>36</v>
      </c>
      <c r="D7" s="15">
        <v>35</v>
      </c>
      <c r="E7" s="15">
        <v>20</v>
      </c>
      <c r="F7" s="15">
        <v>19</v>
      </c>
      <c r="G7" s="15">
        <v>12</v>
      </c>
      <c r="H7" s="15">
        <v>2878</v>
      </c>
    </row>
    <row r="8" spans="1:8" ht="15.6" customHeight="1">
      <c r="A8" t="s">
        <v>44</v>
      </c>
      <c r="B8" s="15">
        <v>618</v>
      </c>
      <c r="C8" s="15">
        <v>666</v>
      </c>
      <c r="D8" s="15">
        <v>705</v>
      </c>
      <c r="E8" s="15">
        <v>671</v>
      </c>
      <c r="F8" s="15">
        <v>1030</v>
      </c>
      <c r="G8" s="15">
        <v>1160</v>
      </c>
      <c r="H8" s="15">
        <v>1219</v>
      </c>
    </row>
    <row r="9" spans="1:8" ht="15.6" customHeight="1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.6" customHeight="1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1426</v>
      </c>
    </row>
    <row r="11" spans="1:8" ht="15.6" customHeight="1">
      <c r="A11" t="s">
        <v>15</v>
      </c>
      <c r="B11" s="12" t="s">
        <v>35</v>
      </c>
      <c r="C11" s="12">
        <v>702</v>
      </c>
      <c r="D11" s="12">
        <v>740</v>
      </c>
      <c r="E11" s="12">
        <v>691</v>
      </c>
      <c r="F11" s="12">
        <v>1049</v>
      </c>
      <c r="G11" s="12">
        <v>1172</v>
      </c>
      <c r="H11" s="12">
        <v>5523</v>
      </c>
    </row>
    <row r="12" spans="5:8" ht="15.6" customHeight="1">
      <c r="E12"/>
      <c r="F12"/>
      <c r="G12"/>
      <c r="H12"/>
    </row>
    <row r="13" spans="1:8" ht="15.6" customHeight="1">
      <c r="A13" s="2" t="s">
        <v>16</v>
      </c>
      <c r="E13"/>
      <c r="F13"/>
      <c r="G13"/>
      <c r="H13"/>
    </row>
    <row r="14" spans="1:8" ht="15.6" customHeight="1">
      <c r="A14" s="2"/>
      <c r="E14"/>
      <c r="F14"/>
      <c r="G14"/>
      <c r="H14"/>
    </row>
    <row r="15" spans="1:8" ht="15.6" customHeight="1">
      <c r="A15" t="s">
        <v>17</v>
      </c>
      <c r="B15" s="16">
        <v>0.09014700522415259</v>
      </c>
      <c r="C15" s="16">
        <v>0.08684894222442163</v>
      </c>
      <c r="D15" s="16">
        <f>D11/D6</f>
        <v>0.09078640657588026</v>
      </c>
      <c r="E15" s="16">
        <v>0.0858065317273066</v>
      </c>
      <c r="F15" s="16">
        <v>0.12451038575667656</v>
      </c>
      <c r="G15" s="16">
        <v>0.136756126021004</v>
      </c>
      <c r="H15" s="16">
        <v>0.4271461716937355</v>
      </c>
    </row>
    <row r="16" spans="1:8" ht="15.6" customHeight="1">
      <c r="A16" t="s">
        <v>19</v>
      </c>
      <c r="B16" s="10">
        <f>'[1]Quarter 4'!B16</f>
        <v>0.08279940857565303</v>
      </c>
      <c r="C16" s="10">
        <f>'[1]Quarter 4'!C16</f>
        <v>0.08113489298158287</v>
      </c>
      <c r="D16" s="10">
        <f>'[1]Quarter 4'!D16</f>
        <v>0.09718172983479106</v>
      </c>
      <c r="E16" s="10">
        <f>'[1]Quarter 4'!E16</f>
        <v>0.07715430861723446</v>
      </c>
      <c r="F16" s="10">
        <v>0.16340464269458352</v>
      </c>
      <c r="G16" s="10">
        <v>0.14582371942778033</v>
      </c>
      <c r="H16" s="10">
        <v>0.4655765920826162</v>
      </c>
    </row>
    <row r="17" spans="1:8" ht="13.2" customHeight="1">
      <c r="A17" t="s">
        <v>21</v>
      </c>
      <c r="B17" s="10">
        <v>0.09014700522415259</v>
      </c>
      <c r="C17" s="10">
        <v>0.08684894222442163</v>
      </c>
      <c r="D17" s="10">
        <f>D15</f>
        <v>0.09078640657588026</v>
      </c>
      <c r="E17" s="10">
        <v>0.0858065317273066</v>
      </c>
      <c r="F17" s="10">
        <v>0.12451038575667656</v>
      </c>
      <c r="G17" s="10">
        <v>0.1367561260210035</v>
      </c>
      <c r="H17" s="10">
        <v>0.4271461716937355</v>
      </c>
    </row>
    <row r="18" spans="2:8" ht="15.6" customHeight="1">
      <c r="B18" s="17"/>
      <c r="C18" s="17"/>
      <c r="D18" s="17"/>
      <c r="E18" s="17"/>
      <c r="F18" s="17"/>
      <c r="G18" s="17"/>
      <c r="H18" s="17"/>
    </row>
    <row r="19" spans="1:8" ht="15.6" customHeight="1">
      <c r="A19" s="2" t="s">
        <v>45</v>
      </c>
      <c r="B19" s="17"/>
      <c r="C19" s="17"/>
      <c r="D19" s="17"/>
      <c r="E19" s="17"/>
      <c r="F19" s="17"/>
      <c r="G19" s="17"/>
      <c r="H19" s="17"/>
    </row>
    <row r="20" spans="1:8" ht="15.6" customHeight="1">
      <c r="A20" s="2"/>
      <c r="B20" s="17"/>
      <c r="C20" s="17"/>
      <c r="D20" s="17"/>
      <c r="E20" s="17"/>
      <c r="F20" s="17"/>
      <c r="G20" s="17"/>
      <c r="H20" s="17"/>
    </row>
    <row r="21" spans="1:8" ht="15.6" customHeight="1">
      <c r="A21" t="s">
        <v>24</v>
      </c>
      <c r="B21" s="12">
        <v>20036</v>
      </c>
      <c r="C21" s="12">
        <v>18611</v>
      </c>
      <c r="D21" s="12">
        <v>18207</v>
      </c>
      <c r="E21" s="12">
        <v>15803</v>
      </c>
      <c r="F21" s="12">
        <v>13598</v>
      </c>
      <c r="G21" s="12">
        <v>16328</v>
      </c>
      <c r="H21" s="12">
        <v>13058</v>
      </c>
    </row>
    <row r="22" spans="1:8" ht="15.6" customHeight="1">
      <c r="A22" t="s">
        <v>25</v>
      </c>
      <c r="B22" s="12">
        <f>'[1]Quarter 4'!B22</f>
        <v>4818</v>
      </c>
      <c r="C22" s="12">
        <f>'[1]Quarter 4'!C22</f>
        <v>4388</v>
      </c>
      <c r="D22" s="12">
        <f>'[1]Quarter 4'!D22</f>
        <v>4166</v>
      </c>
      <c r="E22" s="12">
        <f>'[1]Quarter 4'!E22</f>
        <v>3894</v>
      </c>
      <c r="F22" s="12">
        <v>3872</v>
      </c>
      <c r="G22" s="12">
        <v>3712</v>
      </c>
      <c r="H22" s="12">
        <v>3502</v>
      </c>
    </row>
    <row r="23" spans="1:8" ht="15.6" customHeight="1">
      <c r="A23" t="s">
        <v>26</v>
      </c>
      <c r="B23" s="15">
        <v>20036</v>
      </c>
      <c r="C23" s="15">
        <v>18611</v>
      </c>
      <c r="D23" s="15">
        <v>18207</v>
      </c>
      <c r="E23" s="15">
        <v>15803</v>
      </c>
      <c r="F23" s="15">
        <v>13598</v>
      </c>
      <c r="G23" s="15">
        <v>16328</v>
      </c>
      <c r="H23" s="15">
        <v>13058</v>
      </c>
    </row>
    <row r="24" spans="5:8" ht="15.6" customHeight="1">
      <c r="E24"/>
      <c r="F24"/>
      <c r="G24"/>
      <c r="H24"/>
    </row>
    <row r="25" spans="1:8" ht="15.6" customHeight="1">
      <c r="A25" s="2" t="s">
        <v>27</v>
      </c>
      <c r="E25"/>
      <c r="F25"/>
      <c r="G25"/>
      <c r="H25"/>
    </row>
    <row r="26" spans="1:8" ht="15.6" customHeight="1">
      <c r="A26" s="2"/>
      <c r="E26"/>
      <c r="F26"/>
      <c r="G26"/>
      <c r="H26"/>
    </row>
    <row r="27" spans="1:8" ht="15.6" customHeight="1">
      <c r="A27" t="s">
        <v>28</v>
      </c>
      <c r="B27" s="15">
        <v>7489</v>
      </c>
      <c r="C27" s="15">
        <v>7381</v>
      </c>
      <c r="D27" s="15">
        <v>7411</v>
      </c>
      <c r="E27" s="15">
        <v>7362</v>
      </c>
      <c r="F27" s="15">
        <v>7376</v>
      </c>
      <c r="G27" s="15">
        <v>7398</v>
      </c>
      <c r="H27" s="15">
        <v>7407</v>
      </c>
    </row>
    <row r="28" spans="1:8" ht="15.6" customHeight="1">
      <c r="A28" t="s">
        <v>29</v>
      </c>
      <c r="B28" s="15">
        <f>'[1]Quarter 4'!B28</f>
        <v>1861</v>
      </c>
      <c r="C28" s="15">
        <f>'[1]Quarter 4'!C28</f>
        <v>1846</v>
      </c>
      <c r="D28" s="15">
        <v>1858</v>
      </c>
      <c r="E28" s="15">
        <f>'[1]Quarter 4'!E28</f>
        <v>1842</v>
      </c>
      <c r="F28" s="15">
        <v>1838</v>
      </c>
      <c r="G28" s="15">
        <v>1851</v>
      </c>
      <c r="H28" s="15">
        <v>1863</v>
      </c>
    </row>
    <row r="29" spans="1:8" ht="15.6" customHeight="1">
      <c r="A29" t="s">
        <v>30</v>
      </c>
      <c r="B29" s="15">
        <v>7489</v>
      </c>
      <c r="C29" s="15">
        <v>7381</v>
      </c>
      <c r="D29" s="15">
        <v>7411</v>
      </c>
      <c r="E29" s="15">
        <v>7362</v>
      </c>
      <c r="F29" s="15">
        <v>7376</v>
      </c>
      <c r="G29" s="15">
        <v>7398</v>
      </c>
      <c r="H29" s="15">
        <v>7407</v>
      </c>
    </row>
    <row r="30" ht="13.8" customHeight="1"/>
    <row r="31" ht="13.8" customHeight="1">
      <c r="A31" s="2" t="s">
        <v>31</v>
      </c>
    </row>
    <row r="32" spans="1:2" ht="15.6" customHeight="1">
      <c r="A32" s="52"/>
      <c r="B32" s="52"/>
    </row>
    <row r="33" spans="1:3" ht="15.6" customHeight="1">
      <c r="A33" s="46" t="s">
        <v>48</v>
      </c>
      <c r="B33" s="46"/>
      <c r="C33" s="46"/>
    </row>
    <row r="34" spans="1:2" ht="15.6" customHeight="1">
      <c r="A34" s="18"/>
      <c r="B34" s="18"/>
    </row>
    <row r="35" spans="1:2" ht="15.6" customHeight="1">
      <c r="A35" s="53" t="s">
        <v>46</v>
      </c>
      <c r="B35" s="53"/>
    </row>
  </sheetData>
  <mergeCells count="3">
    <mergeCell ref="A32:B32"/>
    <mergeCell ref="A35:B35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pacel035</dc:creator>
  <cp:keywords/>
  <dc:description/>
  <cp:lastModifiedBy>D Anca Iolanda at NSO</cp:lastModifiedBy>
  <dcterms:created xsi:type="dcterms:W3CDTF">2017-10-31T08:28:58Z</dcterms:created>
  <dcterms:modified xsi:type="dcterms:W3CDTF">2023-09-29T06:47:10Z</dcterms:modified>
  <cp:category/>
  <cp:version/>
  <cp:contentType/>
  <cp:contentStatus/>
</cp:coreProperties>
</file>