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6.2.1." sheetId="1" r:id="rId1"/>
    <sheet name="6.3.1.1." sheetId="2" r:id="rId2"/>
    <sheet name="6.3.3.1." sheetId="3" r:id="rId3"/>
    <sheet name="6.3.4.1." sheetId="4" r:id="rId4"/>
    <sheet name="8.2." sheetId="5" r:id="rId5"/>
    <sheet name="8.3.A" sheetId="6" r:id="rId6"/>
    <sheet name="8.3.B" sheetId="7" r:id="rId7"/>
    <sheet name="8.3.C" sheetId="8" r:id="rId8"/>
    <sheet name="8.5." sheetId="9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<sst xmlns="http://schemas.openxmlformats.org/spreadsheetml/2006/main" count="215" uniqueCount="108">
  <si>
    <t>D/B1: Labour cost per hour worked (in EUR/hour)</t>
  </si>
  <si>
    <t>D/A1FTE: Annual labour cost per employee FTE (in EUR/FTE/Year)</t>
  </si>
  <si>
    <t>Freq.</t>
  </si>
  <si>
    <t>Ratio</t>
  </si>
  <si>
    <t>Std. Err.</t>
  </si>
  <si>
    <t>[95% Conf. Interval]</t>
  </si>
  <si>
    <t>CV (%)</t>
  </si>
  <si>
    <t>B-S_X_O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</si>
  <si>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</si>
  <si>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</si>
  <si>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</si>
  <si>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</si>
  <si>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</si>
  <si>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</si>
  <si>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</si>
  <si>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</si>
  <si>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</si>
  <si>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</si>
  <si>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</si>
  <si>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</si>
  <si>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</si>
  <si>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</si>
  <si>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</si>
  <si>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</si>
  <si>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</si>
  <si>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E10_49</t>
  </si>
  <si>
    <t>E50_249</t>
  </si>
  <si>
    <t>E250_499</t>
  </si>
  <si>
    <t>E500_999</t>
  </si>
  <si>
    <t>E1000</t>
  </si>
  <si>
    <t>Over-coverage rates, by type (%)</t>
  </si>
  <si>
    <t>Legal units</t>
  </si>
  <si>
    <t>Employees</t>
  </si>
  <si>
    <t>&lt; 10 employees</t>
  </si>
  <si>
    <t>Unit does not exist</t>
  </si>
  <si>
    <t>total ineligible</t>
  </si>
  <si>
    <t>Response rates</t>
  </si>
  <si>
    <t>sampled (a)</t>
  </si>
  <si>
    <t>ineligible (b)</t>
  </si>
  <si>
    <t>in scope (c) = (a) - (b)</t>
  </si>
  <si>
    <t>no response/non exploitable (d)</t>
  </si>
  <si>
    <t>exploitable (e) = (c) - (d)</t>
  </si>
  <si>
    <t>Unit resp. rate (e) / (c)</t>
  </si>
  <si>
    <t>Imputation</t>
  </si>
  <si>
    <t>Missing variables that have been imputed</t>
  </si>
  <si>
    <t>Variable</t>
  </si>
  <si>
    <t>% imputed</t>
  </si>
  <si>
    <t>Comment</t>
  </si>
  <si>
    <t>B13</t>
  </si>
  <si>
    <t xml:space="preserve">Imputation based on median of apprentices' hours paid </t>
  </si>
  <si>
    <t>C13</t>
  </si>
  <si>
    <t xml:space="preserve">Imputation based on median of apprentices' hours worked </t>
  </si>
  <si>
    <t>D112</t>
  </si>
  <si>
    <t>Imputation based on median of apprentices' hourly cost</t>
  </si>
  <si>
    <t>D123</t>
  </si>
  <si>
    <t>Imputation based on median of social contributions for apprentices (in % of remuneration)</t>
  </si>
  <si>
    <t>D1211</t>
  </si>
  <si>
    <t>Imputation based on median of statutory social contributions (in % of employees' remuneration)</t>
  </si>
  <si>
    <t>Variables for which part of the data used to calculate the variable was missing and had to be imputed</t>
  </si>
  <si>
    <t>B11</t>
  </si>
  <si>
    <t>part of hours worked/not worked was missing, e.g. overtime hours worked, sickness leave hours, ... --&gt; imputation based on median of available data</t>
  </si>
  <si>
    <t>B12</t>
  </si>
  <si>
    <t>C11</t>
  </si>
  <si>
    <t>part of hours paid/not paid was missing, e.g. overtime hours paid, sickness leave hours, ... --&gt; imputation based on median of available data</t>
  </si>
  <si>
    <t>C12</t>
  </si>
  <si>
    <t>D1111</t>
  </si>
  <si>
    <t>part of remuneration was missing : remuneration for overtime hours paid --&gt; imputation based on median of remuneration paid per overtime hour</t>
  </si>
  <si>
    <t>D122</t>
  </si>
  <si>
    <t>part of imputed social contibutions was missing : remuneration for sickness hours --&gt; imputation based on median of remuneration paid per sickness hour</t>
  </si>
  <si>
    <t>D1113</t>
  </si>
  <si>
    <t>part of remuneration for days not worked was missing  --&gt; imputation based on median of remuneration paid per hour not worked</t>
  </si>
  <si>
    <t>Sampling rates by sizeclass (%)</t>
  </si>
  <si>
    <t>Size of enterprise</t>
  </si>
  <si>
    <t>Sampling rate</t>
  </si>
  <si>
    <t>10-19 employees</t>
  </si>
  <si>
    <t>20-49 employees</t>
  </si>
  <si>
    <t>50-249 employees</t>
  </si>
  <si>
    <t>250-499 employees</t>
  </si>
  <si>
    <t>500 and + employees</t>
  </si>
  <si>
    <t>Total</t>
  </si>
  <si>
    <t>A) Comparison hours worked per employee LCS /LFS</t>
  </si>
  <si>
    <t>Number of hours actually worked per employee (B1/A1)</t>
  </si>
  <si>
    <t>Average Actual Hours worked in the main job per employee (hours actually worked in the reference week * 52)</t>
  </si>
  <si>
    <t>Diff. LCS to LFS</t>
  </si>
  <si>
    <t>B)Comparison wages per employee LCS / SBS</t>
  </si>
  <si>
    <t>Wages and salaries per employee (D11/A1)</t>
  </si>
  <si>
    <t>Wages and salaries per employee</t>
  </si>
  <si>
    <t>Difference LCS to SBS</t>
  </si>
  <si>
    <t>B-J+L-N</t>
  </si>
  <si>
    <t>C) Comparison Hourly Labour Costs LCS / LCI</t>
  </si>
  <si>
    <t>Hourly Labour Costs (D/B1)</t>
  </si>
  <si>
    <t>Unadjusted Labour Cost Index</t>
  </si>
  <si>
    <t>Diff.</t>
  </si>
  <si>
    <t>Comparison Compensation per employee with NA</t>
  </si>
  <si>
    <t>Compensation of employees per employee (D1/A1)</t>
  </si>
  <si>
    <t>Compensation of employees per employee (D1/EEM)</t>
  </si>
  <si>
    <t>Diff. LCS to NA (in%)</t>
  </si>
  <si>
    <t>LCS2020</t>
  </si>
  <si>
    <t>LFS2020</t>
  </si>
  <si>
    <t>NA2020</t>
  </si>
  <si>
    <t>LCI</t>
  </si>
  <si>
    <t>Average annual growth rates 2016-2020</t>
  </si>
  <si>
    <t>LCS</t>
  </si>
  <si>
    <t>(B-S)</t>
  </si>
  <si>
    <t>Average annual growth rates 
2016 - 2020</t>
  </si>
  <si>
    <t>B-SXO</t>
  </si>
  <si>
    <t>SBS2020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</si>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</sst>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Fill="1" applyBorder="1"/>
    <xf numFmtId="0" fontId="0" fillId="0" borderId="7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2" fontId="0" fillId="0" borderId="0" xfId="0" applyNumberFormat="1" applyFill="1"/>
    <xf numFmtId="0" fontId="0" fillId="0" borderId="0" xfId="0" applyFill="1"/>
    <xf numFmtId="2" fontId="2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1" fontId="0" fillId="0" borderId="0" xfId="0" applyNumberFormat="1" applyFill="1"/>
    <xf numFmtId="0" fontId="0" fillId="0" borderId="0" xfId="0" applyFill="1" applyBorder="1"/>
    <xf numFmtId="165" fontId="0" fillId="0" borderId="1" xfId="15" applyNumberFormat="1" applyFont="1" applyFill="1" applyBorder="1"/>
    <xf numFmtId="1" fontId="0" fillId="0" borderId="6" xfId="0" applyNumberFormat="1" applyFill="1" applyBorder="1"/>
    <xf numFmtId="165" fontId="0" fillId="0" borderId="8" xfId="15" applyNumberFormat="1" applyFont="1" applyFill="1" applyBorder="1"/>
    <xf numFmtId="0" fontId="0" fillId="0" borderId="6" xfId="0" applyFill="1" applyBorder="1"/>
    <xf numFmtId="1" fontId="0" fillId="0" borderId="0" xfId="15" applyNumberFormat="1" applyFont="1" applyFill="1"/>
    <xf numFmtId="164" fontId="0" fillId="0" borderId="0" xfId="15" applyNumberFormat="1" applyFont="1" applyFill="1"/>
    <xf numFmtId="164" fontId="0" fillId="0" borderId="1" xfId="15" applyNumberFormat="1" applyFont="1" applyFill="1" applyBorder="1"/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0" fillId="0" borderId="0" xfId="15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15" applyNumberFormat="1" applyFont="1" applyFill="1"/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14" fontId="0" fillId="0" borderId="0" xfId="0" applyNumberFormat="1"/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right"/>
    </xf>
    <xf numFmtId="1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 topLeftCell="A1"/>
  </sheetViews>
  <sheetFormatPr defaultColWidth="9.140625" defaultRowHeight="15"/>
  <cols>
    <col min="1" max="7" width="10.7109375" style="0" customWidth="1"/>
    <col min="8" max="9" width="10.7109375" style="33" customWidth="1"/>
    <col min="10" max="14" width="10.7109375" style="0" customWidth="1"/>
  </cols>
  <sheetData>
    <row r="1" spans="1:14" ht="15" customHeight="1">
      <c r="A1" s="1" t="s">
        <v>0</v>
      </c>
      <c r="B1" s="1"/>
      <c r="C1" s="2"/>
      <c r="D1" s="2"/>
      <c r="E1" s="2"/>
      <c r="F1" s="2"/>
      <c r="G1" s="2"/>
      <c r="H1" s="37"/>
      <c r="I1" s="62" t="s">
        <v>1</v>
      </c>
      <c r="J1" s="62"/>
      <c r="K1" s="62"/>
      <c r="L1" s="62"/>
      <c r="M1" s="62"/>
      <c r="N1" s="62"/>
    </row>
    <row r="2" spans="1:14" ht="15">
      <c r="A2" s="3"/>
      <c r="B2" s="3" t="s">
        <v>2</v>
      </c>
      <c r="C2" s="4" t="s">
        <v>3</v>
      </c>
      <c r="D2" s="4" t="s">
        <v>4</v>
      </c>
      <c r="E2" s="63" t="s">
        <v>5</v>
      </c>
      <c r="F2" s="63"/>
      <c r="G2" s="4" t="s">
        <v>6</v>
      </c>
      <c r="H2" s="38"/>
      <c r="I2" s="38"/>
      <c r="J2" s="4" t="s">
        <v>3</v>
      </c>
      <c r="K2" s="4" t="s">
        <v>4</v>
      </c>
      <c r="L2" s="63" t="s">
        <v>5</v>
      </c>
      <c r="M2" s="63"/>
      <c r="N2" s="4" t="s">
        <v>6</v>
      </c>
    </row>
    <row r="4" spans="1:14" ht="15">
      <c r="A4" s="5" t="s">
        <v>7</v>
      </c>
      <c r="B4" s="35">
        <v>2763</v>
      </c>
      <c r="C4" s="34">
        <v>47.27834</v>
      </c>
      <c r="D4" s="34">
        <v>1.179616</v>
      </c>
      <c r="E4" s="34">
        <v>44.96532</v>
      </c>
      <c r="F4" s="34">
        <v>49.59135</v>
      </c>
      <c r="G4" s="34">
        <v>2.49505</v>
      </c>
      <c r="H4" s="39"/>
      <c r="I4" s="36" t="s">
        <v>7</v>
      </c>
      <c r="J4" s="35">
        <v>71768.86</v>
      </c>
      <c r="K4" s="35">
        <v>1876.125</v>
      </c>
      <c r="L4" s="35">
        <v>68090.11</v>
      </c>
      <c r="M4" s="35">
        <v>75447.61</v>
      </c>
      <c r="N4" s="34">
        <v>2.61412</v>
      </c>
    </row>
    <row r="5" spans="2:14" ht="15">
      <c r="B5" s="33"/>
      <c r="C5" s="33"/>
      <c r="D5" s="33"/>
      <c r="E5" s="33"/>
      <c r="F5" s="33"/>
      <c r="G5" s="33"/>
      <c r="H5" s="39"/>
      <c r="J5" s="33"/>
      <c r="K5" s="33"/>
      <c r="L5" s="33"/>
      <c r="M5" s="33"/>
      <c r="N5" s="33"/>
    </row>
    <row r="6" spans="1:14" ht="15">
      <c r="A6" t="s">
        <v>8</v>
      </c>
      <c r="B6" s="35">
        <v>5</v>
      </c>
      <c r="C6" s="32">
        <v>35.40482</v>
      </c>
      <c r="D6" s="32">
        <v>1.90718</v>
      </c>
      <c r="E6" s="32">
        <v>31.66518</v>
      </c>
      <c r="F6" s="32">
        <v>39.14447</v>
      </c>
      <c r="G6" s="32">
        <v>5.38678</v>
      </c>
      <c r="H6" s="39"/>
      <c r="I6" s="33" t="s">
        <v>8</v>
      </c>
      <c r="J6" s="40">
        <v>60966.23</v>
      </c>
      <c r="K6" s="40">
        <v>5166.202</v>
      </c>
      <c r="L6" s="40">
        <v>50836.22</v>
      </c>
      <c r="M6" s="40">
        <v>71096.24</v>
      </c>
      <c r="N6" s="32">
        <v>8.47388</v>
      </c>
    </row>
    <row r="7" spans="1:14" ht="15">
      <c r="A7" t="s">
        <v>9</v>
      </c>
      <c r="B7" s="35">
        <v>178</v>
      </c>
      <c r="C7" s="32">
        <v>40.83234</v>
      </c>
      <c r="D7" s="32">
        <v>2.579742</v>
      </c>
      <c r="E7" s="32">
        <v>35.77392</v>
      </c>
      <c r="F7" s="32">
        <v>45.89075</v>
      </c>
      <c r="G7" s="32">
        <v>6.31789</v>
      </c>
      <c r="H7" s="39"/>
      <c r="I7" s="33" t="s">
        <v>9</v>
      </c>
      <c r="J7" s="40">
        <v>60649.9</v>
      </c>
      <c r="K7" s="40">
        <v>3815.624</v>
      </c>
      <c r="L7" s="40">
        <v>53168.13</v>
      </c>
      <c r="M7" s="40">
        <v>68131.66</v>
      </c>
      <c r="N7" s="32">
        <v>6.29123</v>
      </c>
    </row>
    <row r="8" spans="1:14" ht="15">
      <c r="A8" t="s">
        <v>10</v>
      </c>
      <c r="B8" s="35">
        <v>9</v>
      </c>
      <c r="C8" s="32">
        <v>62.40618</v>
      </c>
      <c r="D8" s="32">
        <v>4.696654</v>
      </c>
      <c r="E8" s="32">
        <v>53.19688</v>
      </c>
      <c r="F8" s="32">
        <v>71.61549</v>
      </c>
      <c r="G8" s="32">
        <v>7.52594</v>
      </c>
      <c r="H8" s="39"/>
      <c r="I8" s="33" t="s">
        <v>10</v>
      </c>
      <c r="J8" s="40">
        <v>98697.38</v>
      </c>
      <c r="K8" s="40">
        <v>6227.903</v>
      </c>
      <c r="L8" s="40">
        <v>86485.56</v>
      </c>
      <c r="M8" s="40">
        <v>110909.2</v>
      </c>
      <c r="N8" s="32">
        <v>6.3101</v>
      </c>
    </row>
    <row r="9" spans="1:14" ht="15">
      <c r="A9" t="s">
        <v>11</v>
      </c>
      <c r="B9" s="35">
        <v>22</v>
      </c>
      <c r="C9" s="32">
        <v>40.59082</v>
      </c>
      <c r="D9" s="32">
        <v>4.255576</v>
      </c>
      <c r="E9" s="32">
        <v>32.24639</v>
      </c>
      <c r="F9" s="32">
        <v>48.93526</v>
      </c>
      <c r="G9" s="32">
        <v>10.4841</v>
      </c>
      <c r="H9" s="39"/>
      <c r="I9" s="33" t="s">
        <v>11</v>
      </c>
      <c r="J9" s="40">
        <v>63850.62</v>
      </c>
      <c r="K9" s="40">
        <v>8165.484</v>
      </c>
      <c r="L9" s="40">
        <v>47839.55</v>
      </c>
      <c r="M9" s="40">
        <v>79861.69</v>
      </c>
      <c r="N9" s="32">
        <v>12.7884</v>
      </c>
    </row>
    <row r="10" spans="1:14" ht="15">
      <c r="A10" t="s">
        <v>12</v>
      </c>
      <c r="B10" s="35">
        <v>471</v>
      </c>
      <c r="C10" s="32">
        <v>30.41119</v>
      </c>
      <c r="D10" s="32">
        <v>0.5109434</v>
      </c>
      <c r="E10" s="32">
        <v>29.40932</v>
      </c>
      <c r="F10" s="32">
        <v>31.41305</v>
      </c>
      <c r="G10" s="32">
        <v>1.68012</v>
      </c>
      <c r="H10" s="39"/>
      <c r="I10" s="33" t="s">
        <v>12</v>
      </c>
      <c r="J10" s="40">
        <v>46276.48</v>
      </c>
      <c r="K10" s="40">
        <v>814.4608</v>
      </c>
      <c r="L10" s="40">
        <v>44679.47</v>
      </c>
      <c r="M10" s="40">
        <v>47873.5</v>
      </c>
      <c r="N10" s="32">
        <v>1.75999</v>
      </c>
    </row>
    <row r="11" spans="1:14" ht="15">
      <c r="A11" t="s">
        <v>13</v>
      </c>
      <c r="B11" s="35">
        <v>427</v>
      </c>
      <c r="C11" s="32">
        <v>36.17799</v>
      </c>
      <c r="D11" s="32">
        <v>1.69029</v>
      </c>
      <c r="E11" s="32">
        <v>32.86363</v>
      </c>
      <c r="F11" s="32">
        <v>39.49235</v>
      </c>
      <c r="G11" s="32">
        <v>4.67215</v>
      </c>
      <c r="H11" s="39"/>
      <c r="I11" s="33" t="s">
        <v>13</v>
      </c>
      <c r="J11" s="40">
        <v>54520.52</v>
      </c>
      <c r="K11" s="40">
        <v>2610.37</v>
      </c>
      <c r="L11" s="40">
        <v>49402.05</v>
      </c>
      <c r="M11" s="40">
        <v>59638.99</v>
      </c>
      <c r="N11" s="32">
        <v>4.78787</v>
      </c>
    </row>
    <row r="12" spans="1:14" ht="15">
      <c r="A12" t="s">
        <v>14</v>
      </c>
      <c r="B12" s="35">
        <v>198</v>
      </c>
      <c r="C12" s="32">
        <v>39.80148</v>
      </c>
      <c r="D12" s="32">
        <v>3.972229</v>
      </c>
      <c r="E12" s="32">
        <v>32.01264</v>
      </c>
      <c r="F12" s="32">
        <v>47.59032</v>
      </c>
      <c r="G12" s="32">
        <v>9.9801</v>
      </c>
      <c r="H12" s="39"/>
      <c r="I12" s="33" t="s">
        <v>14</v>
      </c>
      <c r="J12" s="40">
        <v>63435.24</v>
      </c>
      <c r="K12" s="40">
        <v>6268.693</v>
      </c>
      <c r="L12" s="40">
        <v>51143.44</v>
      </c>
      <c r="M12" s="40">
        <v>75727.03</v>
      </c>
      <c r="N12" s="32">
        <v>9.88204</v>
      </c>
    </row>
    <row r="13" spans="1:14" ht="15">
      <c r="A13" t="s">
        <v>15</v>
      </c>
      <c r="B13" s="35">
        <v>176</v>
      </c>
      <c r="C13" s="32">
        <v>29.41234</v>
      </c>
      <c r="D13" s="32">
        <v>1.024636</v>
      </c>
      <c r="E13" s="32">
        <v>27.40321</v>
      </c>
      <c r="F13" s="32">
        <v>31.42147</v>
      </c>
      <c r="G13" s="32">
        <v>3.48369</v>
      </c>
      <c r="H13" s="39"/>
      <c r="I13" s="33" t="s">
        <v>15</v>
      </c>
      <c r="J13" s="40">
        <v>32000.8</v>
      </c>
      <c r="K13" s="40">
        <v>810.9519</v>
      </c>
      <c r="L13" s="40">
        <v>30410.67</v>
      </c>
      <c r="M13" s="40">
        <v>33590.93</v>
      </c>
      <c r="N13" s="32">
        <v>2.53416</v>
      </c>
    </row>
    <row r="14" spans="1:14" ht="15">
      <c r="A14" t="s">
        <v>16</v>
      </c>
      <c r="B14" s="35">
        <v>168</v>
      </c>
      <c r="C14" s="32">
        <v>54.00772</v>
      </c>
      <c r="D14" s="32">
        <v>1.775831</v>
      </c>
      <c r="E14" s="32">
        <v>50.52563</v>
      </c>
      <c r="F14" s="32">
        <v>57.48981</v>
      </c>
      <c r="G14" s="32">
        <v>3.28811</v>
      </c>
      <c r="H14" s="39"/>
      <c r="I14" s="33" t="s">
        <v>16</v>
      </c>
      <c r="J14" s="40">
        <v>86304.65</v>
      </c>
      <c r="K14" s="40">
        <v>2900.36</v>
      </c>
      <c r="L14" s="40">
        <v>80617.56</v>
      </c>
      <c r="M14" s="40">
        <v>91991.74</v>
      </c>
      <c r="N14" s="32">
        <v>3.36061</v>
      </c>
    </row>
    <row r="15" spans="1:14" ht="15">
      <c r="A15" t="s">
        <v>17</v>
      </c>
      <c r="B15" s="35">
        <v>291</v>
      </c>
      <c r="C15" s="32">
        <v>81.29918</v>
      </c>
      <c r="D15" s="32">
        <v>3.010165</v>
      </c>
      <c r="E15" s="32">
        <v>75.39678</v>
      </c>
      <c r="F15" s="32">
        <v>87.20158</v>
      </c>
      <c r="G15" s="32">
        <v>3.70258</v>
      </c>
      <c r="H15" s="39"/>
      <c r="I15" s="33" t="s">
        <v>17</v>
      </c>
      <c r="J15" s="40">
        <v>132494.6</v>
      </c>
      <c r="K15" s="40">
        <v>4613.184</v>
      </c>
      <c r="L15" s="40">
        <v>123448.9</v>
      </c>
      <c r="M15" s="40">
        <v>141540.2</v>
      </c>
      <c r="N15" s="32">
        <v>3.48179</v>
      </c>
    </row>
    <row r="16" spans="1:14" ht="15">
      <c r="A16" t="s">
        <v>18</v>
      </c>
      <c r="B16" s="35">
        <v>22</v>
      </c>
      <c r="C16" s="32">
        <v>49.53614</v>
      </c>
      <c r="D16" s="32">
        <v>4.756782</v>
      </c>
      <c r="E16" s="32">
        <v>40.20893</v>
      </c>
      <c r="F16" s="32">
        <v>58.86335</v>
      </c>
      <c r="G16" s="32">
        <v>9.60265</v>
      </c>
      <c r="H16" s="39"/>
      <c r="I16" s="33" t="s">
        <v>18</v>
      </c>
      <c r="J16" s="40">
        <v>75002.98</v>
      </c>
      <c r="K16" s="40">
        <v>7311.421</v>
      </c>
      <c r="L16" s="40">
        <v>60666.58</v>
      </c>
      <c r="M16" s="40">
        <v>89339.39</v>
      </c>
      <c r="N16" s="32">
        <v>9.74817</v>
      </c>
    </row>
    <row r="17" spans="1:14" ht="15">
      <c r="A17" t="s">
        <v>19</v>
      </c>
      <c r="B17" s="35">
        <v>329</v>
      </c>
      <c r="C17" s="32">
        <v>63.38329</v>
      </c>
      <c r="D17" s="32">
        <v>4.802816</v>
      </c>
      <c r="E17" s="32">
        <v>53.96581</v>
      </c>
      <c r="F17" s="32">
        <v>72.80076</v>
      </c>
      <c r="G17" s="32">
        <v>7.57742</v>
      </c>
      <c r="H17" s="39"/>
      <c r="I17" s="33" t="s">
        <v>19</v>
      </c>
      <c r="J17" s="40">
        <v>99603.4</v>
      </c>
      <c r="K17" s="40">
        <v>7385.929</v>
      </c>
      <c r="L17" s="40">
        <v>85120.9</v>
      </c>
      <c r="M17" s="40">
        <v>114085.9</v>
      </c>
      <c r="N17" s="32">
        <v>7.41534</v>
      </c>
    </row>
    <row r="18" spans="1:14" ht="15">
      <c r="A18" t="s">
        <v>20</v>
      </c>
      <c r="B18" s="35">
        <v>156</v>
      </c>
      <c r="C18" s="32">
        <v>29.4094</v>
      </c>
      <c r="D18" s="32">
        <v>1.815026</v>
      </c>
      <c r="E18" s="32">
        <v>25.85046</v>
      </c>
      <c r="F18" s="32">
        <v>32.96835</v>
      </c>
      <c r="G18" s="32">
        <v>6.17158</v>
      </c>
      <c r="H18" s="39"/>
      <c r="I18" s="33" t="s">
        <v>20</v>
      </c>
      <c r="J18" s="40">
        <v>44377.33</v>
      </c>
      <c r="K18" s="40">
        <v>2951.859</v>
      </c>
      <c r="L18" s="40">
        <v>38589.26</v>
      </c>
      <c r="M18" s="40">
        <v>50165.41</v>
      </c>
      <c r="N18" s="32">
        <v>6.65173</v>
      </c>
    </row>
    <row r="19" spans="1:14" ht="15">
      <c r="A19" t="s">
        <v>21</v>
      </c>
      <c r="B19" s="35">
        <v>22</v>
      </c>
      <c r="C19" s="32">
        <v>46.55846</v>
      </c>
      <c r="D19" s="32">
        <v>4.766097</v>
      </c>
      <c r="E19" s="32">
        <v>37.21299</v>
      </c>
      <c r="F19" s="32">
        <v>55.90394</v>
      </c>
      <c r="G19" s="32">
        <v>10.2368</v>
      </c>
      <c r="H19" s="39"/>
      <c r="I19" s="33" t="s">
        <v>21</v>
      </c>
      <c r="J19" s="40">
        <v>75003.85</v>
      </c>
      <c r="K19" s="40">
        <v>10191.92</v>
      </c>
      <c r="L19" s="40">
        <v>55019.29</v>
      </c>
      <c r="M19" s="40">
        <v>94988.41</v>
      </c>
      <c r="N19" s="32">
        <v>13.5885</v>
      </c>
    </row>
    <row r="20" spans="1:14" ht="15">
      <c r="A20" t="s">
        <v>22</v>
      </c>
      <c r="B20" s="35">
        <v>199</v>
      </c>
      <c r="C20" s="32">
        <v>50.67013</v>
      </c>
      <c r="D20" s="32">
        <v>3.247441</v>
      </c>
      <c r="E20" s="32">
        <v>44.30247</v>
      </c>
      <c r="F20" s="32">
        <v>57.03779</v>
      </c>
      <c r="G20" s="32">
        <v>6.40898</v>
      </c>
      <c r="H20" s="39"/>
      <c r="I20" s="33" t="s">
        <v>22</v>
      </c>
      <c r="J20" s="40">
        <v>73193.11</v>
      </c>
      <c r="K20" s="40">
        <v>4754.907</v>
      </c>
      <c r="L20" s="40">
        <v>63869.57</v>
      </c>
      <c r="M20" s="40">
        <v>82516.64</v>
      </c>
      <c r="N20" s="32">
        <v>6.49639</v>
      </c>
    </row>
    <row r="21" spans="1:14" ht="15">
      <c r="A21" t="s">
        <v>23</v>
      </c>
      <c r="B21" s="35">
        <v>28</v>
      </c>
      <c r="C21" s="32">
        <v>44.98391</v>
      </c>
      <c r="D21" s="32">
        <v>4.617105</v>
      </c>
      <c r="E21" s="32">
        <v>35.93059</v>
      </c>
      <c r="F21" s="32">
        <v>54.03724</v>
      </c>
      <c r="G21" s="32">
        <v>10.2639</v>
      </c>
      <c r="H21" s="39"/>
      <c r="I21" s="33" t="s">
        <v>23</v>
      </c>
      <c r="J21" s="40">
        <v>61561.01</v>
      </c>
      <c r="K21" s="40">
        <v>7098.61</v>
      </c>
      <c r="L21" s="40">
        <v>47641.9</v>
      </c>
      <c r="M21" s="40">
        <v>75480.13</v>
      </c>
      <c r="N21" s="32">
        <v>11.531</v>
      </c>
    </row>
    <row r="22" spans="1:14" ht="15">
      <c r="A22" t="s">
        <v>24</v>
      </c>
      <c r="B22" s="35">
        <v>62</v>
      </c>
      <c r="C22" s="32">
        <v>40.47833</v>
      </c>
      <c r="D22" s="32">
        <v>4.22558</v>
      </c>
      <c r="E22" s="32">
        <v>32.19272</v>
      </c>
      <c r="F22" s="32">
        <v>48.76395</v>
      </c>
      <c r="G22" s="32">
        <v>10.4391</v>
      </c>
      <c r="H22" s="39"/>
      <c r="I22" s="33" t="s">
        <v>24</v>
      </c>
      <c r="J22" s="40">
        <v>56412.1</v>
      </c>
      <c r="K22" s="40">
        <v>6045.054</v>
      </c>
      <c r="L22" s="40">
        <v>44558.81</v>
      </c>
      <c r="M22" s="40">
        <v>68265.38</v>
      </c>
      <c r="N22" s="32">
        <v>10.7159</v>
      </c>
    </row>
    <row r="23" spans="2:14" ht="15">
      <c r="B23" s="33"/>
      <c r="C23" s="33"/>
      <c r="D23" s="33"/>
      <c r="E23" s="33"/>
      <c r="F23" s="33"/>
      <c r="G23" s="33"/>
      <c r="J23" s="40"/>
      <c r="K23" s="40"/>
      <c r="L23" s="40"/>
      <c r="M23" s="40"/>
      <c r="N23" s="33"/>
    </row>
    <row r="24" spans="1:14" ht="15">
      <c r="A24" t="s">
        <v>25</v>
      </c>
      <c r="B24" s="36">
        <v>1860</v>
      </c>
      <c r="C24" s="32">
        <v>42.05925</v>
      </c>
      <c r="D24" s="32">
        <v>0.8846321</v>
      </c>
      <c r="E24" s="32">
        <v>40.32464</v>
      </c>
      <c r="F24" s="32">
        <v>43.79386</v>
      </c>
      <c r="G24" s="32">
        <v>2.1033</v>
      </c>
      <c r="I24" s="33" t="s">
        <v>25</v>
      </c>
      <c r="J24" s="40">
        <v>62558.28</v>
      </c>
      <c r="K24" s="40">
        <v>1349.541</v>
      </c>
      <c r="L24" s="40">
        <v>59912.07</v>
      </c>
      <c r="M24" s="40">
        <v>65204.49</v>
      </c>
      <c r="N24" s="32">
        <v>2.15725</v>
      </c>
    </row>
    <row r="25" spans="1:14" ht="15">
      <c r="A25" t="s">
        <v>26</v>
      </c>
      <c r="B25" s="36">
        <v>692</v>
      </c>
      <c r="C25" s="32">
        <v>43.14532</v>
      </c>
      <c r="D25" s="32">
        <v>1.029125</v>
      </c>
      <c r="E25" s="32">
        <v>41.12739</v>
      </c>
      <c r="F25" s="32">
        <v>45.16325</v>
      </c>
      <c r="G25" s="32">
        <v>2.38525</v>
      </c>
      <c r="I25" s="33" t="s">
        <v>26</v>
      </c>
      <c r="J25" s="40">
        <v>66722.85</v>
      </c>
      <c r="K25" s="40">
        <v>1615.114</v>
      </c>
      <c r="L25" s="40">
        <v>63555.89</v>
      </c>
      <c r="M25" s="40">
        <v>69889.8</v>
      </c>
      <c r="N25" s="32">
        <v>2.42063</v>
      </c>
    </row>
    <row r="26" spans="1:14" ht="15">
      <c r="A26" t="s">
        <v>27</v>
      </c>
      <c r="B26" s="36">
        <v>119</v>
      </c>
      <c r="C26" s="32">
        <v>45.94311</v>
      </c>
      <c r="D26" s="32">
        <v>2.149791</v>
      </c>
      <c r="E26" s="32">
        <v>41.72775</v>
      </c>
      <c r="F26" s="32">
        <v>50.15847</v>
      </c>
      <c r="G26" s="32">
        <v>4.67925</v>
      </c>
      <c r="I26" s="33" t="s">
        <v>27</v>
      </c>
      <c r="J26" s="40">
        <v>69763.08</v>
      </c>
      <c r="K26" s="40">
        <v>3352.259</v>
      </c>
      <c r="L26" s="40">
        <v>63189.89</v>
      </c>
      <c r="M26" s="40">
        <v>76336.27</v>
      </c>
      <c r="N26" s="32">
        <v>4.80521</v>
      </c>
    </row>
    <row r="27" spans="1:14" ht="15">
      <c r="A27" t="s">
        <v>28</v>
      </c>
      <c r="B27" s="36">
        <v>57</v>
      </c>
      <c r="C27" s="32">
        <v>49.67743</v>
      </c>
      <c r="D27" s="32">
        <v>3.416495</v>
      </c>
      <c r="E27" s="32">
        <v>42.97829</v>
      </c>
      <c r="F27" s="32">
        <v>56.37658</v>
      </c>
      <c r="G27" s="32">
        <v>6.87736</v>
      </c>
      <c r="I27" s="33" t="s">
        <v>28</v>
      </c>
      <c r="J27" s="40">
        <v>76511.5</v>
      </c>
      <c r="K27" s="40">
        <v>5619.466</v>
      </c>
      <c r="L27" s="40">
        <v>65492.72</v>
      </c>
      <c r="M27" s="40">
        <v>87530.28</v>
      </c>
      <c r="N27" s="32">
        <v>7.3446</v>
      </c>
    </row>
    <row r="28" spans="1:14" ht="15">
      <c r="A28" t="s">
        <v>29</v>
      </c>
      <c r="B28" s="36">
        <v>35</v>
      </c>
      <c r="C28" s="32">
        <v>61.35473</v>
      </c>
      <c r="D28" s="32">
        <v>4.850705</v>
      </c>
      <c r="E28" s="32">
        <v>51.84335</v>
      </c>
      <c r="F28" s="32">
        <v>70.8661</v>
      </c>
      <c r="G28" s="32">
        <v>7.906</v>
      </c>
      <c r="I28" s="33" t="s">
        <v>29</v>
      </c>
      <c r="J28" s="40">
        <v>92220.57</v>
      </c>
      <c r="K28" s="40">
        <v>7990.516</v>
      </c>
      <c r="L28" s="40">
        <v>76552.58</v>
      </c>
      <c r="M28" s="40">
        <v>107888.6</v>
      </c>
      <c r="N28" s="32">
        <v>8.66457</v>
      </c>
    </row>
    <row r="29" spans="7:14" ht="15">
      <c r="G29" s="33"/>
      <c r="J29" s="33"/>
      <c r="K29" s="33"/>
      <c r="L29" s="33"/>
      <c r="M29" s="33"/>
      <c r="N29" s="33"/>
    </row>
  </sheetData>
  <mergeCells count="3">
    <mergeCell ref="I1:N1"/>
    <mergeCell ref="E2:F2"/>
    <mergeCell ref="L2:M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G17" sqref="G17"/>
    </sheetView>
  </sheetViews>
  <sheetFormatPr defaultColWidth="9.140625" defaultRowHeight="15"/>
  <cols>
    <col min="1" max="1" width="30.57421875" style="0" bestFit="1" customWidth="1"/>
    <col min="2" max="3" width="12.00390625" style="0" bestFit="1" customWidth="1"/>
  </cols>
  <sheetData>
    <row r="1" ht="15">
      <c r="A1" t="s">
        <v>30</v>
      </c>
    </row>
    <row r="2" spans="2:3" ht="15">
      <c r="B2" t="s">
        <v>31</v>
      </c>
      <c r="C2" t="s">
        <v>32</v>
      </c>
    </row>
    <row r="3" spans="1:3" ht="15">
      <c r="A3" t="s">
        <v>33</v>
      </c>
      <c r="B3" s="47">
        <v>1.227830832196453</v>
      </c>
      <c r="C3" s="47">
        <v>0.10923385633179697</v>
      </c>
    </row>
    <row r="4" spans="1:3" ht="15">
      <c r="A4" s="8" t="s">
        <v>34</v>
      </c>
      <c r="B4" s="48">
        <v>1.8826739427012278</v>
      </c>
      <c r="C4" s="48">
        <v>1.239924118424567</v>
      </c>
    </row>
    <row r="5" spans="1:3" ht="15">
      <c r="A5" t="s">
        <v>35</v>
      </c>
      <c r="B5" s="47">
        <v>3.110504774897681</v>
      </c>
      <c r="C5" s="47">
        <v>1.349157974756364</v>
      </c>
    </row>
    <row r="8" spans="2:3" ht="15">
      <c r="B8" s="46"/>
      <c r="C8" s="46"/>
    </row>
    <row r="9" spans="2:3" ht="15">
      <c r="B9" s="7"/>
      <c r="C9" s="7"/>
    </row>
    <row r="11" ht="15">
      <c r="B11" s="4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21" sqref="A21"/>
    </sheetView>
  </sheetViews>
  <sheetFormatPr defaultColWidth="9.140625" defaultRowHeight="15"/>
  <cols>
    <col min="1" max="1" width="30.421875" style="0" bestFit="1" customWidth="1"/>
    <col min="2" max="3" width="12.7109375" style="0" customWidth="1"/>
  </cols>
  <sheetData>
    <row r="1" spans="1:3" ht="15">
      <c r="A1" s="9" t="s">
        <v>36</v>
      </c>
      <c r="B1" s="10"/>
      <c r="C1" s="11"/>
    </row>
    <row r="2" spans="1:3" ht="15">
      <c r="A2" s="12"/>
      <c r="B2" s="13" t="s">
        <v>31</v>
      </c>
      <c r="C2" s="14" t="s">
        <v>32</v>
      </c>
    </row>
    <row r="3" spans="1:3" ht="15">
      <c r="A3" s="15" t="s">
        <v>37</v>
      </c>
      <c r="B3" s="41">
        <v>3665</v>
      </c>
      <c r="C3" s="43">
        <v>292034</v>
      </c>
    </row>
    <row r="4" spans="1:3" ht="15">
      <c r="A4" s="15" t="s">
        <v>38</v>
      </c>
      <c r="B4" s="41">
        <v>114</v>
      </c>
      <c r="C4" s="43">
        <v>3940</v>
      </c>
    </row>
    <row r="5" spans="1:3" ht="15">
      <c r="A5" s="15" t="s">
        <v>39</v>
      </c>
      <c r="B5" s="41">
        <f>B3-B4</f>
        <v>3551</v>
      </c>
      <c r="C5" s="43">
        <f>C3-C4</f>
        <v>288094</v>
      </c>
    </row>
    <row r="6" spans="1:3" ht="15">
      <c r="A6" s="15" t="s">
        <v>40</v>
      </c>
      <c r="B6" s="41">
        <f>B5-B7</f>
        <v>788</v>
      </c>
      <c r="C6" s="43">
        <f>C5-C7</f>
        <v>31411</v>
      </c>
    </row>
    <row r="7" spans="1:3" ht="15">
      <c r="A7" s="15" t="s">
        <v>41</v>
      </c>
      <c r="B7" s="41">
        <v>2763</v>
      </c>
      <c r="C7" s="45">
        <v>256683</v>
      </c>
    </row>
    <row r="8" spans="1:3" ht="15">
      <c r="A8" s="12"/>
      <c r="B8" s="41"/>
      <c r="C8" s="45"/>
    </row>
    <row r="9" spans="1:3" ht="15">
      <c r="A9" s="16" t="s">
        <v>42</v>
      </c>
      <c r="B9" s="42">
        <f>B7/B5</f>
        <v>0.7780906786820614</v>
      </c>
      <c r="C9" s="44">
        <f>C7/C5</f>
        <v>0.890969614084292</v>
      </c>
    </row>
    <row r="10" spans="2:3" ht="15">
      <c r="B10" s="33"/>
      <c r="C10" s="33"/>
    </row>
    <row r="11" spans="2:3" ht="15">
      <c r="B11" s="33"/>
      <c r="C11" s="33"/>
    </row>
    <row r="12" ht="15">
      <c r="C12" s="33"/>
    </row>
    <row r="13" ht="15">
      <c r="C13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 topLeftCell="A1"/>
  </sheetViews>
  <sheetFormatPr defaultColWidth="9.140625" defaultRowHeight="15"/>
  <cols>
    <col min="2" max="2" width="11.00390625" style="0" customWidth="1"/>
  </cols>
  <sheetData>
    <row r="1" ht="18.5">
      <c r="A1" s="17" t="s">
        <v>43</v>
      </c>
    </row>
    <row r="4" ht="15">
      <c r="A4" s="18" t="s">
        <v>44</v>
      </c>
    </row>
    <row r="6" spans="1:3" ht="15">
      <c r="A6" s="19" t="s">
        <v>45</v>
      </c>
      <c r="B6" s="19" t="s">
        <v>46</v>
      </c>
      <c r="C6" s="20" t="s">
        <v>47</v>
      </c>
    </row>
    <row r="7" spans="1:3" ht="15">
      <c r="A7" t="s">
        <v>48</v>
      </c>
      <c r="B7" s="51">
        <v>0.04946996466431095</v>
      </c>
      <c r="C7" t="s">
        <v>49</v>
      </c>
    </row>
    <row r="8" spans="1:3" ht="15">
      <c r="A8" t="s">
        <v>50</v>
      </c>
      <c r="B8" s="51">
        <v>0.054770318021201414</v>
      </c>
      <c r="C8" t="s">
        <v>51</v>
      </c>
    </row>
    <row r="9" spans="1:3" ht="15">
      <c r="A9" t="s">
        <v>52</v>
      </c>
      <c r="B9" s="51">
        <v>0.04946996466431095</v>
      </c>
      <c r="C9" t="s">
        <v>53</v>
      </c>
    </row>
    <row r="10" spans="1:3" ht="15">
      <c r="A10" t="s">
        <v>54</v>
      </c>
      <c r="B10" s="51">
        <v>0.07420494699646643</v>
      </c>
      <c r="C10" t="s">
        <v>55</v>
      </c>
    </row>
    <row r="11" spans="1:3" ht="15">
      <c r="A11" t="s">
        <v>56</v>
      </c>
      <c r="B11" s="51">
        <v>0.0007238508867173362</v>
      </c>
      <c r="C11" t="s">
        <v>57</v>
      </c>
    </row>
    <row r="12" ht="15">
      <c r="B12" s="49"/>
    </row>
    <row r="13" spans="1:2" ht="15">
      <c r="A13" s="18" t="s">
        <v>58</v>
      </c>
      <c r="B13" s="49"/>
    </row>
    <row r="14" ht="15">
      <c r="B14" s="49"/>
    </row>
    <row r="15" spans="1:3" ht="15">
      <c r="A15" s="19" t="s">
        <v>45</v>
      </c>
      <c r="B15" s="49" t="s">
        <v>46</v>
      </c>
      <c r="C15" s="20" t="s">
        <v>47</v>
      </c>
    </row>
    <row r="16" spans="1:3" ht="15">
      <c r="A16" t="s">
        <v>59</v>
      </c>
      <c r="B16" s="51">
        <v>0.009057971014492754</v>
      </c>
      <c r="C16" t="s">
        <v>60</v>
      </c>
    </row>
    <row r="17" spans="1:3" ht="15">
      <c r="A17" t="s">
        <v>61</v>
      </c>
      <c r="B17" s="51">
        <v>0.005985267034990792</v>
      </c>
      <c r="C17" t="s">
        <v>60</v>
      </c>
    </row>
    <row r="18" spans="1:3" ht="15">
      <c r="A18" t="s">
        <v>62</v>
      </c>
      <c r="B18" s="51">
        <v>0.012681159420289856</v>
      </c>
      <c r="C18" t="s">
        <v>63</v>
      </c>
    </row>
    <row r="19" spans="1:3" ht="15">
      <c r="A19" t="s">
        <v>64</v>
      </c>
      <c r="B19" s="51">
        <v>0.01565377532228361</v>
      </c>
      <c r="C19" t="s">
        <v>63</v>
      </c>
    </row>
    <row r="20" ht="15">
      <c r="B20" s="52"/>
    </row>
    <row r="21" spans="1:3" ht="15">
      <c r="A21" t="s">
        <v>65</v>
      </c>
      <c r="B21" s="51">
        <v>0.003619254433586681</v>
      </c>
      <c r="C21" t="s">
        <v>66</v>
      </c>
    </row>
    <row r="22" spans="1:3" ht="15">
      <c r="A22" t="s">
        <v>67</v>
      </c>
      <c r="B22" s="51">
        <v>0.014112112896903175</v>
      </c>
      <c r="C22" t="s">
        <v>68</v>
      </c>
    </row>
    <row r="23" spans="1:3" ht="15">
      <c r="A23" t="s">
        <v>69</v>
      </c>
      <c r="B23" s="51">
        <v>0.0170859041290935</v>
      </c>
      <c r="C23" t="s">
        <v>70</v>
      </c>
    </row>
    <row r="24" ht="15">
      <c r="B24" s="33"/>
    </row>
  </sheetData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 topLeftCell="A1">
      <selection activeCell="B14" sqref="B14"/>
    </sheetView>
  </sheetViews>
  <sheetFormatPr defaultColWidth="9.140625" defaultRowHeight="15"/>
  <cols>
    <col min="1" max="2" width="23.00390625" style="0" customWidth="1"/>
  </cols>
  <sheetData>
    <row r="1" ht="15">
      <c r="A1" t="s">
        <v>71</v>
      </c>
    </row>
    <row r="3" spans="1:2" ht="15.5">
      <c r="A3" s="21" t="s">
        <v>72</v>
      </c>
      <c r="B3" s="22" t="s">
        <v>73</v>
      </c>
    </row>
    <row r="4" spans="1:2" ht="15.5">
      <c r="A4" s="23" t="s">
        <v>74</v>
      </c>
      <c r="B4" s="25">
        <v>55</v>
      </c>
    </row>
    <row r="5" spans="1:2" ht="15.5">
      <c r="A5" s="23" t="s">
        <v>75</v>
      </c>
      <c r="B5" s="25">
        <v>65</v>
      </c>
    </row>
    <row r="6" spans="1:2" ht="15.5">
      <c r="A6" s="23" t="s">
        <v>76</v>
      </c>
      <c r="B6" s="25">
        <v>75</v>
      </c>
    </row>
    <row r="7" spans="1:2" ht="15.5">
      <c r="A7" s="23" t="s">
        <v>77</v>
      </c>
      <c r="B7" s="25">
        <v>100</v>
      </c>
    </row>
    <row r="8" spans="1:2" ht="15.5">
      <c r="A8" s="21" t="s">
        <v>78</v>
      </c>
      <c r="B8" s="50">
        <v>100</v>
      </c>
    </row>
    <row r="9" spans="1:2" ht="15.5">
      <c r="A9" s="24" t="s">
        <v>79</v>
      </c>
      <c r="B9" s="25">
        <v>65</v>
      </c>
    </row>
    <row r="10" ht="15">
      <c r="B10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 topLeftCell="A1"/>
  </sheetViews>
  <sheetFormatPr defaultColWidth="9.140625" defaultRowHeight="15"/>
  <cols>
    <col min="2" max="2" width="23.421875" style="0" customWidth="1"/>
    <col min="3" max="3" width="22.57421875" style="0" customWidth="1"/>
    <col min="4" max="4" width="9.57421875" style="0" customWidth="1"/>
  </cols>
  <sheetData>
    <row r="1" ht="15">
      <c r="A1" t="s">
        <v>80</v>
      </c>
    </row>
    <row r="2" ht="15">
      <c r="C2" s="33"/>
    </row>
    <row r="3" spans="2:3" ht="15">
      <c r="B3" t="s">
        <v>97</v>
      </c>
      <c r="C3" s="33" t="s">
        <v>98</v>
      </c>
    </row>
    <row r="4" spans="2:4" ht="72.5">
      <c r="B4" s="26" t="s">
        <v>81</v>
      </c>
      <c r="C4" s="59" t="s">
        <v>82</v>
      </c>
      <c r="D4" s="27" t="s">
        <v>83</v>
      </c>
    </row>
    <row r="5" spans="2:4" ht="15">
      <c r="B5" s="33"/>
      <c r="C5" s="33"/>
      <c r="D5" s="33"/>
    </row>
    <row r="6" spans="1:4" ht="15">
      <c r="A6" t="s">
        <v>8</v>
      </c>
      <c r="B6" s="35">
        <v>1686.743</v>
      </c>
      <c r="C6" s="64" t="s">
        <v>107</v>
      </c>
      <c r="D6" s="54"/>
    </row>
    <row r="7" spans="1:4" ht="15">
      <c r="A7" t="s">
        <v>9</v>
      </c>
      <c r="B7" s="35">
        <v>1453.287</v>
      </c>
      <c r="C7" s="65">
        <v>1981.2</v>
      </c>
      <c r="D7" s="54">
        <f aca="true" t="shared" si="0" ref="D7:D24">B7/C7-1</f>
        <v>-0.26646123561477897</v>
      </c>
    </row>
    <row r="8" spans="1:4" ht="15">
      <c r="A8" t="s">
        <v>10</v>
      </c>
      <c r="B8" s="35">
        <v>1544.293</v>
      </c>
      <c r="C8" s="65">
        <v>1934.4</v>
      </c>
      <c r="D8" s="54">
        <f t="shared" si="0"/>
        <v>-0.20166821753515307</v>
      </c>
    </row>
    <row r="9" spans="1:4" ht="15">
      <c r="A9" t="s">
        <v>11</v>
      </c>
      <c r="B9" s="35">
        <v>1527.349</v>
      </c>
      <c r="C9" s="65">
        <v>2080</v>
      </c>
      <c r="D9" s="54">
        <f t="shared" si="0"/>
        <v>-0.26569759615384614</v>
      </c>
    </row>
    <row r="10" spans="1:4" ht="15">
      <c r="A10" t="s">
        <v>12</v>
      </c>
      <c r="B10" s="35">
        <v>1493.972</v>
      </c>
      <c r="C10" s="65">
        <v>2028</v>
      </c>
      <c r="D10" s="54">
        <f t="shared" si="0"/>
        <v>-0.26332741617357003</v>
      </c>
    </row>
    <row r="11" spans="1:4" ht="15">
      <c r="A11" t="s">
        <v>13</v>
      </c>
      <c r="B11" s="35">
        <v>1394.925</v>
      </c>
      <c r="C11" s="65">
        <v>1929.2</v>
      </c>
      <c r="D11" s="54">
        <f t="shared" si="0"/>
        <v>-0.27694121915820036</v>
      </c>
    </row>
    <row r="12" spans="1:4" ht="15">
      <c r="A12" t="s">
        <v>14</v>
      </c>
      <c r="B12" s="35">
        <v>1543.582</v>
      </c>
      <c r="C12" s="65">
        <v>1976</v>
      </c>
      <c r="D12" s="54">
        <f t="shared" si="0"/>
        <v>-0.2188350202429149</v>
      </c>
    </row>
    <row r="13" spans="1:4" ht="15">
      <c r="A13" t="s">
        <v>15</v>
      </c>
      <c r="B13" s="35">
        <v>987.9438</v>
      </c>
      <c r="C13" s="65">
        <v>1830.4</v>
      </c>
      <c r="D13" s="54">
        <f t="shared" si="0"/>
        <v>-0.46025797639860144</v>
      </c>
    </row>
    <row r="14" spans="1:4" ht="15">
      <c r="A14" t="s">
        <v>16</v>
      </c>
      <c r="B14" s="35">
        <v>1535.829</v>
      </c>
      <c r="C14" s="65">
        <v>2012.4</v>
      </c>
      <c r="D14" s="54">
        <f t="shared" si="0"/>
        <v>-0.23681723315444247</v>
      </c>
    </row>
    <row r="15" spans="1:4" ht="15">
      <c r="A15" t="s">
        <v>17</v>
      </c>
      <c r="B15" s="35">
        <v>1536.255</v>
      </c>
      <c r="C15" s="65">
        <v>2074.8</v>
      </c>
      <c r="D15" s="54">
        <f t="shared" si="0"/>
        <v>-0.25956477732793526</v>
      </c>
    </row>
    <row r="16" spans="1:4" ht="15">
      <c r="A16" t="s">
        <v>18</v>
      </c>
      <c r="B16" s="35">
        <v>1297.088</v>
      </c>
      <c r="C16" s="65">
        <v>1825.2</v>
      </c>
      <c r="D16" s="54">
        <f t="shared" si="0"/>
        <v>-0.28934472934472943</v>
      </c>
    </row>
    <row r="17" spans="1:4" ht="15">
      <c r="A17" t="s">
        <v>19</v>
      </c>
      <c r="B17" s="35">
        <v>1491.522</v>
      </c>
      <c r="C17" s="65">
        <v>1986.4</v>
      </c>
      <c r="D17" s="54">
        <f t="shared" si="0"/>
        <v>-0.2491331051147806</v>
      </c>
    </row>
    <row r="18" spans="1:4" ht="15">
      <c r="A18" t="s">
        <v>20</v>
      </c>
      <c r="B18" s="35">
        <v>1293.51</v>
      </c>
      <c r="C18" s="65">
        <v>1684.8</v>
      </c>
      <c r="D18" s="54">
        <f t="shared" si="0"/>
        <v>-0.232247150997151</v>
      </c>
    </row>
    <row r="19" spans="1:4" ht="15">
      <c r="A19" t="s">
        <v>21</v>
      </c>
      <c r="B19" s="35">
        <v>1403.607</v>
      </c>
      <c r="C19" s="65">
        <v>1721.2</v>
      </c>
      <c r="D19" s="54">
        <f t="shared" si="0"/>
        <v>-0.18451835928422033</v>
      </c>
    </row>
    <row r="20" spans="1:4" ht="15">
      <c r="A20" t="s">
        <v>22</v>
      </c>
      <c r="B20" s="35">
        <v>1230.22</v>
      </c>
      <c r="C20" s="65">
        <v>1731.6</v>
      </c>
      <c r="D20" s="54">
        <f t="shared" si="0"/>
        <v>-0.2895472395472395</v>
      </c>
    </row>
    <row r="21" spans="1:4" ht="15">
      <c r="A21" t="s">
        <v>23</v>
      </c>
      <c r="B21" s="35">
        <v>1225.62</v>
      </c>
      <c r="C21" s="65">
        <v>1622.4</v>
      </c>
      <c r="D21" s="54">
        <f t="shared" si="0"/>
        <v>-0.2445636094674557</v>
      </c>
    </row>
    <row r="22" spans="1:4" ht="15">
      <c r="A22" t="s">
        <v>24</v>
      </c>
      <c r="B22" s="35">
        <v>1268.485</v>
      </c>
      <c r="C22" s="65">
        <v>1752.4</v>
      </c>
      <c r="D22" s="54">
        <f t="shared" si="0"/>
        <v>-0.2761441451723352</v>
      </c>
    </row>
    <row r="23" spans="2:4" ht="15">
      <c r="B23" s="33"/>
      <c r="C23" s="66"/>
      <c r="D23" s="54"/>
    </row>
    <row r="24" spans="1:4" ht="15">
      <c r="A24" s="5" t="s">
        <v>105</v>
      </c>
      <c r="B24" s="35">
        <v>1414.123</v>
      </c>
      <c r="C24" s="65">
        <v>1907.36</v>
      </c>
      <c r="D24" s="54">
        <f t="shared" si="0"/>
        <v>-0.2585966991024242</v>
      </c>
    </row>
    <row r="25" spans="2:4" ht="15">
      <c r="B25" s="53"/>
      <c r="C25" s="53"/>
      <c r="D25" s="33"/>
    </row>
    <row r="26" spans="2:4" ht="15">
      <c r="B26" s="33"/>
      <c r="C26" s="33"/>
      <c r="D26" s="33"/>
    </row>
    <row r="27" spans="2:4" ht="15">
      <c r="B27" s="33"/>
      <c r="C27" s="33"/>
      <c r="D27" s="33"/>
    </row>
    <row r="28" spans="2:4" ht="15">
      <c r="B28" s="33"/>
      <c r="D28" s="33"/>
    </row>
    <row r="29" ht="15">
      <c r="D29" s="33"/>
    </row>
  </sheetData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/>
  </sheetViews>
  <sheetFormatPr defaultColWidth="9.140625" defaultRowHeight="15"/>
  <cols>
    <col min="2" max="2" width="23.421875" style="0" customWidth="1"/>
    <col min="3" max="3" width="22.57421875" style="0" customWidth="1"/>
    <col min="4" max="4" width="11.28125" style="0" customWidth="1"/>
  </cols>
  <sheetData>
    <row r="1" ht="15">
      <c r="A1" t="s">
        <v>84</v>
      </c>
    </row>
    <row r="3" spans="2:3" ht="15">
      <c r="B3" t="s">
        <v>97</v>
      </c>
      <c r="C3" t="s">
        <v>106</v>
      </c>
    </row>
    <row r="4" spans="2:5" ht="30.75" customHeight="1">
      <c r="B4" s="28" t="s">
        <v>85</v>
      </c>
      <c r="C4" s="28" t="s">
        <v>86</v>
      </c>
      <c r="D4" s="59" t="s">
        <v>87</v>
      </c>
      <c r="E4" s="33"/>
    </row>
    <row r="5" spans="4:5" ht="15">
      <c r="D5" s="33"/>
      <c r="E5" s="33"/>
    </row>
    <row r="6" spans="1:5" ht="15">
      <c r="A6" t="s">
        <v>8</v>
      </c>
      <c r="B6" s="40">
        <v>52330.98</v>
      </c>
      <c r="C6" s="40">
        <v>52830.188679245286</v>
      </c>
      <c r="D6" s="54">
        <f aca="true" t="shared" si="0" ref="D6:D18">B6/C6-1</f>
        <v>-0.009449307142857188</v>
      </c>
      <c r="E6" s="33"/>
    </row>
    <row r="7" spans="1:5" ht="15">
      <c r="A7" t="s">
        <v>9</v>
      </c>
      <c r="B7" s="40">
        <v>50638.48</v>
      </c>
      <c r="C7" s="40">
        <v>50087.03725194383</v>
      </c>
      <c r="D7" s="54">
        <f t="shared" si="0"/>
        <v>0.011009689898053843</v>
      </c>
      <c r="E7" s="33"/>
    </row>
    <row r="8" spans="1:5" ht="15">
      <c r="A8" t="s">
        <v>10</v>
      </c>
      <c r="B8" s="40">
        <v>81569.49</v>
      </c>
      <c r="C8" s="40">
        <v>85722.10065645514</v>
      </c>
      <c r="D8" s="54">
        <f t="shared" si="0"/>
        <v>-0.04844270759412872</v>
      </c>
      <c r="E8" s="33"/>
    </row>
    <row r="9" spans="1:5" ht="15">
      <c r="A9" t="s">
        <v>11</v>
      </c>
      <c r="B9" s="40">
        <v>51991.18</v>
      </c>
      <c r="C9" s="40">
        <v>48856.548856548856</v>
      </c>
      <c r="D9" s="54">
        <f t="shared" si="0"/>
        <v>0.06415989702127667</v>
      </c>
      <c r="E9" s="33"/>
    </row>
    <row r="10" spans="1:5" ht="15">
      <c r="A10" t="s">
        <v>12</v>
      </c>
      <c r="B10" s="40">
        <v>39214.45</v>
      </c>
      <c r="C10" s="40">
        <v>41162.32464929859</v>
      </c>
      <c r="D10" s="54">
        <f t="shared" si="0"/>
        <v>-0.04732178432327161</v>
      </c>
      <c r="E10" s="33"/>
    </row>
    <row r="11" spans="1:5" ht="15">
      <c r="A11" t="s">
        <v>13</v>
      </c>
      <c r="B11" s="40">
        <v>42971.12</v>
      </c>
      <c r="C11" s="40">
        <v>42873.31811062256</v>
      </c>
      <c r="D11" s="54">
        <f t="shared" si="0"/>
        <v>0.0022811831154541107</v>
      </c>
      <c r="E11" s="33"/>
    </row>
    <row r="12" spans="1:5" ht="15">
      <c r="A12" t="s">
        <v>14</v>
      </c>
      <c r="B12" s="40">
        <v>52821.77</v>
      </c>
      <c r="C12" s="40">
        <v>54076.55375941506</v>
      </c>
      <c r="D12" s="54">
        <f t="shared" si="0"/>
        <v>-0.023203841076810394</v>
      </c>
      <c r="E12" s="33"/>
    </row>
    <row r="13" spans="1:5" ht="15">
      <c r="A13" t="s">
        <v>15</v>
      </c>
      <c r="B13" s="40">
        <v>25079.54</v>
      </c>
      <c r="C13" s="40">
        <v>26283.675959823526</v>
      </c>
      <c r="D13" s="54">
        <f t="shared" si="0"/>
        <v>-0.04581307278571434</v>
      </c>
      <c r="E13" s="33"/>
    </row>
    <row r="14" spans="1:5" ht="15">
      <c r="A14" t="s">
        <v>16</v>
      </c>
      <c r="B14" s="40">
        <v>72302.14</v>
      </c>
      <c r="C14" s="40">
        <v>71787.34028491702</v>
      </c>
      <c r="D14" s="54">
        <f t="shared" si="0"/>
        <v>0.007171176882160291</v>
      </c>
      <c r="E14" s="33"/>
    </row>
    <row r="15" spans="1:5" ht="15">
      <c r="A15" t="s">
        <v>17</v>
      </c>
      <c r="B15" s="40">
        <v>108332.2</v>
      </c>
      <c r="C15" s="40"/>
      <c r="D15" s="54"/>
      <c r="E15" s="33"/>
    </row>
    <row r="16" spans="1:5" ht="15">
      <c r="A16" t="s">
        <v>18</v>
      </c>
      <c r="B16" s="40">
        <v>56469.93</v>
      </c>
      <c r="C16" s="40">
        <v>57607.09010339734</v>
      </c>
      <c r="D16" s="54">
        <f t="shared" si="0"/>
        <v>-0.019739933076923122</v>
      </c>
      <c r="E16" s="33"/>
    </row>
    <row r="17" spans="1:5" ht="15">
      <c r="A17" t="s">
        <v>19</v>
      </c>
      <c r="B17" s="40">
        <v>83179.39</v>
      </c>
      <c r="C17" s="40">
        <v>84428.31215970962</v>
      </c>
      <c r="D17" s="54">
        <f t="shared" si="0"/>
        <v>-0.01479269368013758</v>
      </c>
      <c r="E17" s="33"/>
    </row>
    <row r="18" spans="1:5" ht="15">
      <c r="A18" t="s">
        <v>20</v>
      </c>
      <c r="B18" s="40">
        <v>32501.27</v>
      </c>
      <c r="C18" s="40">
        <v>30094.313453536757</v>
      </c>
      <c r="D18" s="54">
        <f t="shared" si="0"/>
        <v>0.0799804438197067</v>
      </c>
      <c r="E18" s="33"/>
    </row>
    <row r="19" spans="1:5" ht="15">
      <c r="A19" t="s">
        <v>21</v>
      </c>
      <c r="B19" s="40">
        <v>72409.2</v>
      </c>
      <c r="C19" s="40"/>
      <c r="D19" s="54"/>
      <c r="E19" s="33"/>
    </row>
    <row r="20" spans="1:5" ht="15">
      <c r="A20" t="s">
        <v>22</v>
      </c>
      <c r="B20" s="40">
        <v>56436.87</v>
      </c>
      <c r="C20" s="40"/>
      <c r="D20" s="54"/>
      <c r="E20" s="33"/>
    </row>
    <row r="21" spans="1:5" ht="15">
      <c r="A21" t="s">
        <v>23</v>
      </c>
      <c r="B21" s="40">
        <v>49645.38</v>
      </c>
      <c r="C21" s="40"/>
      <c r="D21" s="54"/>
      <c r="E21" s="33"/>
    </row>
    <row r="22" spans="1:5" ht="15">
      <c r="A22" t="s">
        <v>24</v>
      </c>
      <c r="B22" s="40">
        <v>46405.76</v>
      </c>
      <c r="C22" s="40"/>
      <c r="D22" s="54"/>
      <c r="E22" s="33"/>
    </row>
    <row r="23" spans="1:5" ht="15">
      <c r="A23" t="s">
        <v>88</v>
      </c>
      <c r="B23" s="40">
        <v>50199.91</v>
      </c>
      <c r="C23" s="40">
        <v>50034.23269851472</v>
      </c>
      <c r="D23" s="54">
        <f aca="true" t="shared" si="1" ref="D23">B23/C23-1</f>
        <v>0.0033112789494260664</v>
      </c>
      <c r="E23" s="33"/>
    </row>
    <row r="24" spans="1:5" ht="15">
      <c r="A24" t="s">
        <v>7</v>
      </c>
      <c r="B24" s="40">
        <v>58342</v>
      </c>
      <c r="C24" s="40"/>
      <c r="D24" s="33"/>
      <c r="E24" s="33"/>
    </row>
    <row r="25" spans="2:5" ht="15">
      <c r="B25" s="33"/>
      <c r="C25" s="33"/>
      <c r="D25" s="33"/>
      <c r="E25" s="33"/>
    </row>
    <row r="26" spans="2:5" ht="15">
      <c r="B26" s="33"/>
      <c r="C26" s="33"/>
      <c r="D26" s="33"/>
      <c r="E26" s="33"/>
    </row>
    <row r="27" spans="2:5" ht="15">
      <c r="B27" s="33"/>
      <c r="C27" s="33"/>
      <c r="D27" s="33"/>
      <c r="E27" s="33"/>
    </row>
    <row r="28" spans="2:5" ht="15">
      <c r="B28" s="33"/>
      <c r="C28" s="33"/>
      <c r="D28" s="33"/>
      <c r="E28" s="33"/>
    </row>
    <row r="29" spans="2:5" ht="15">
      <c r="B29" s="33"/>
      <c r="C29" s="33"/>
      <c r="D29" s="33"/>
      <c r="E29" s="33"/>
    </row>
    <row r="30" spans="2:5" ht="15">
      <c r="B30" s="33"/>
      <c r="C30" s="33"/>
      <c r="D30" s="33"/>
      <c r="E30" s="33"/>
    </row>
    <row r="31" spans="2:5" ht="15">
      <c r="B31" s="33"/>
      <c r="D31" s="33"/>
      <c r="E31" s="33"/>
    </row>
    <row r="32" spans="2:5" ht="15">
      <c r="B32" s="33"/>
      <c r="D32" s="33"/>
      <c r="E32" s="33"/>
    </row>
    <row r="33" spans="2:5" ht="15">
      <c r="B33" s="33"/>
      <c r="D33" s="33"/>
      <c r="E33" s="33"/>
    </row>
    <row r="34" spans="2:5" ht="15">
      <c r="B34" s="33"/>
      <c r="D34" s="33"/>
      <c r="E34" s="33"/>
    </row>
    <row r="35" ht="15">
      <c r="B35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workbookViewId="0" topLeftCell="A1"/>
  </sheetViews>
  <sheetFormatPr defaultColWidth="9.140625" defaultRowHeight="15"/>
  <cols>
    <col min="2" max="2" width="14.8515625" style="0" customWidth="1"/>
    <col min="3" max="3" width="17.140625" style="0" customWidth="1"/>
    <col min="9" max="9" width="10.7109375" style="0" bestFit="1" customWidth="1"/>
    <col min="10" max="10" width="11.140625" style="0" bestFit="1" customWidth="1"/>
  </cols>
  <sheetData>
    <row r="1" ht="15">
      <c r="A1" t="s">
        <v>89</v>
      </c>
    </row>
    <row r="3" spans="2:3" ht="15">
      <c r="B3" s="29" t="s">
        <v>102</v>
      </c>
      <c r="C3" s="29" t="s">
        <v>100</v>
      </c>
    </row>
    <row r="4" spans="2:3" ht="29">
      <c r="B4" s="30" t="s">
        <v>90</v>
      </c>
      <c r="C4" s="30" t="s">
        <v>91</v>
      </c>
    </row>
    <row r="5" spans="2:8" ht="43.5">
      <c r="B5" s="30" t="s">
        <v>101</v>
      </c>
      <c r="C5" s="30" t="s">
        <v>104</v>
      </c>
      <c r="D5" s="57" t="s">
        <v>92</v>
      </c>
      <c r="E5" s="33"/>
      <c r="F5" s="33"/>
      <c r="G5" s="33"/>
      <c r="H5" s="33"/>
    </row>
    <row r="6" spans="1:8" ht="15">
      <c r="A6" t="s">
        <v>8</v>
      </c>
      <c r="B6" s="55">
        <v>4.107286182349346</v>
      </c>
      <c r="C6" s="55">
        <v>1.2602937268948677</v>
      </c>
      <c r="D6" s="58">
        <f>B6-C6</f>
        <v>2.846992455454478</v>
      </c>
      <c r="E6" s="33"/>
      <c r="F6" s="33"/>
      <c r="G6" s="33"/>
      <c r="H6" s="33"/>
    </row>
    <row r="7" spans="1:8" ht="15">
      <c r="A7" t="s">
        <v>9</v>
      </c>
      <c r="B7" s="55">
        <v>5.746764340953736</v>
      </c>
      <c r="C7" s="55">
        <v>1.5527068112793474</v>
      </c>
      <c r="D7" s="58">
        <f aca="true" t="shared" si="0" ref="D7:D24">B7-C7</f>
        <v>4.194057529674389</v>
      </c>
      <c r="E7" s="33"/>
      <c r="F7" s="33"/>
      <c r="G7" s="33"/>
      <c r="H7" s="33"/>
    </row>
    <row r="8" spans="1:36" ht="15">
      <c r="A8" t="s">
        <v>10</v>
      </c>
      <c r="B8" s="55">
        <v>1.8747578609619397</v>
      </c>
      <c r="C8" s="55">
        <v>0.8976634200990041</v>
      </c>
      <c r="D8" s="58">
        <f t="shared" si="0"/>
        <v>0.9770944408629356</v>
      </c>
      <c r="E8" s="33"/>
      <c r="F8" s="33"/>
      <c r="G8" s="33"/>
      <c r="H8" s="33"/>
      <c r="I8" s="6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5">
      <c r="A9" t="s">
        <v>11</v>
      </c>
      <c r="B9" s="55">
        <v>3.368257801004626</v>
      </c>
      <c r="C9" s="55">
        <v>1.945430309502738</v>
      </c>
      <c r="D9" s="58">
        <f t="shared" si="0"/>
        <v>1.422827491501888</v>
      </c>
      <c r="E9" s="33"/>
      <c r="F9" s="33"/>
      <c r="G9" s="33"/>
      <c r="H9" s="33"/>
      <c r="I9" s="6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5">
      <c r="A10" t="s">
        <v>12</v>
      </c>
      <c r="B10" s="55">
        <v>3.912371532610104</v>
      </c>
      <c r="C10" s="55">
        <v>2.191311716397437</v>
      </c>
      <c r="D10" s="58">
        <f t="shared" si="0"/>
        <v>1.7210598162126667</v>
      </c>
      <c r="E10" s="33"/>
      <c r="F10" s="33"/>
      <c r="G10" s="33"/>
      <c r="H10" s="33"/>
      <c r="I10" s="6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">
      <c r="A11" t="s">
        <v>13</v>
      </c>
      <c r="B11" s="55">
        <v>4.5099396170927175</v>
      </c>
      <c r="C11" s="55">
        <v>1.4237788109050298</v>
      </c>
      <c r="D11" s="58">
        <f t="shared" si="0"/>
        <v>3.0861608061876877</v>
      </c>
      <c r="E11" s="33"/>
      <c r="F11" s="33"/>
      <c r="G11" s="33"/>
      <c r="H11" s="33"/>
      <c r="I11" s="6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5">
      <c r="A12" t="s">
        <v>14</v>
      </c>
      <c r="B12" s="55">
        <v>3.2646365873745697</v>
      </c>
      <c r="C12" s="55">
        <v>1.694417161762507</v>
      </c>
      <c r="D12" s="58">
        <f t="shared" si="0"/>
        <v>1.5702194256120627</v>
      </c>
      <c r="E12" s="33"/>
      <c r="F12" s="33"/>
      <c r="G12" s="33"/>
      <c r="H12" s="3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8" ht="15">
      <c r="A13" t="s">
        <v>15</v>
      </c>
      <c r="B13" s="55">
        <v>8.870858497271872</v>
      </c>
      <c r="C13" s="55">
        <v>3.410791200801544</v>
      </c>
      <c r="D13" s="58">
        <f t="shared" si="0"/>
        <v>5.460067296470328</v>
      </c>
      <c r="E13" s="33"/>
      <c r="F13" s="33"/>
      <c r="G13" s="33"/>
      <c r="H13" s="33"/>
    </row>
    <row r="14" spans="1:36" ht="15">
      <c r="A14" t="s">
        <v>16</v>
      </c>
      <c r="B14" s="55">
        <v>2.1454289999166543</v>
      </c>
      <c r="C14" s="55">
        <v>0.722894559032361</v>
      </c>
      <c r="D14" s="58">
        <f t="shared" si="0"/>
        <v>1.4225344408842933</v>
      </c>
      <c r="E14" s="33"/>
      <c r="F14" s="33"/>
      <c r="G14" s="33"/>
      <c r="H14" s="33"/>
      <c r="I14" s="6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5">
      <c r="A15" t="s">
        <v>17</v>
      </c>
      <c r="B15" s="55">
        <v>3.407996225852461</v>
      </c>
      <c r="C15" s="55">
        <v>1.6501010728294796</v>
      </c>
      <c r="D15" s="58">
        <f t="shared" si="0"/>
        <v>1.7578951530229814</v>
      </c>
      <c r="E15" s="33"/>
      <c r="F15" s="33"/>
      <c r="G15" s="33"/>
      <c r="H15" s="33"/>
      <c r="I15" s="6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5">
      <c r="A16" t="s">
        <v>18</v>
      </c>
      <c r="B16" s="55">
        <v>8.96538590740974</v>
      </c>
      <c r="C16" s="55">
        <v>2.553521827388261</v>
      </c>
      <c r="D16" s="58">
        <f t="shared" si="0"/>
        <v>6.411864080021479</v>
      </c>
      <c r="E16" s="33"/>
      <c r="F16" s="33"/>
      <c r="G16" s="33"/>
      <c r="H16" s="33"/>
      <c r="I16" s="6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">
      <c r="A17" t="s">
        <v>19</v>
      </c>
      <c r="B17" s="55">
        <v>6.5167298683614705</v>
      </c>
      <c r="C17" s="55">
        <v>3.536416302345846</v>
      </c>
      <c r="D17" s="58">
        <f t="shared" si="0"/>
        <v>2.9803135660156244</v>
      </c>
      <c r="E17" s="33"/>
      <c r="F17" s="33"/>
      <c r="G17" s="33"/>
      <c r="H17" s="33"/>
      <c r="I17" s="6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5">
      <c r="A18" t="s">
        <v>20</v>
      </c>
      <c r="B18" s="55">
        <v>6.6974908917087905</v>
      </c>
      <c r="C18" s="55">
        <v>3.2022888804277283</v>
      </c>
      <c r="D18" s="58">
        <f t="shared" si="0"/>
        <v>3.4952020112810622</v>
      </c>
      <c r="E18" s="33"/>
      <c r="F18" s="33"/>
      <c r="G18" s="33"/>
      <c r="H18" s="3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5">
      <c r="A19" t="s">
        <v>21</v>
      </c>
      <c r="B19" s="55">
        <v>-0.09644234443599853</v>
      </c>
      <c r="C19" s="55">
        <v>0.9965623450237437</v>
      </c>
      <c r="D19" s="58">
        <f t="shared" si="0"/>
        <v>-1.0930046894597423</v>
      </c>
      <c r="E19" s="33"/>
      <c r="F19" s="33"/>
      <c r="G19" s="33"/>
      <c r="H19" s="33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8" ht="15">
      <c r="A20" t="s">
        <v>22</v>
      </c>
      <c r="B20" s="55">
        <v>7.103461831836433</v>
      </c>
      <c r="C20" s="55">
        <v>3.1339764487397614</v>
      </c>
      <c r="D20" s="58">
        <f t="shared" si="0"/>
        <v>3.9694853830966714</v>
      </c>
      <c r="E20" s="33"/>
      <c r="F20" s="33"/>
      <c r="G20" s="33"/>
      <c r="H20" s="33"/>
    </row>
    <row r="21" spans="1:8" ht="15">
      <c r="A21" t="s">
        <v>23</v>
      </c>
      <c r="B21" s="55">
        <v>2.4543589687593848</v>
      </c>
      <c r="C21" s="55">
        <v>3.052481427004028</v>
      </c>
      <c r="D21" s="58">
        <f t="shared" si="0"/>
        <v>-0.5981224582446432</v>
      </c>
      <c r="E21" s="33"/>
      <c r="F21" s="33"/>
      <c r="G21" s="33"/>
      <c r="H21" s="33"/>
    </row>
    <row r="22" spans="1:8" ht="15">
      <c r="A22" t="s">
        <v>24</v>
      </c>
      <c r="B22" s="55">
        <v>6.066468708865336</v>
      </c>
      <c r="C22" s="55">
        <v>4.24679324093209</v>
      </c>
      <c r="D22" s="58">
        <f t="shared" si="0"/>
        <v>1.819675467933246</v>
      </c>
      <c r="E22" s="33"/>
      <c r="F22" s="33"/>
      <c r="G22" s="33"/>
      <c r="H22" s="33"/>
    </row>
    <row r="23" spans="2:11" ht="15">
      <c r="B23" s="56"/>
      <c r="C23" s="55"/>
      <c r="D23" s="58"/>
      <c r="E23" s="33"/>
      <c r="F23" s="33"/>
      <c r="G23" s="33"/>
      <c r="H23" s="33"/>
      <c r="K23" s="6"/>
    </row>
    <row r="24" spans="1:11" ht="15">
      <c r="A24" s="5" t="s">
        <v>7</v>
      </c>
      <c r="B24" s="55">
        <v>5.10854832144072</v>
      </c>
      <c r="C24" s="55">
        <v>2.2903014665140997</v>
      </c>
      <c r="D24" s="58">
        <f t="shared" si="0"/>
        <v>2.8182468549266204</v>
      </c>
      <c r="E24" s="33"/>
      <c r="F24" s="33"/>
      <c r="G24" s="33"/>
      <c r="H24" s="33"/>
      <c r="K24" s="6"/>
    </row>
    <row r="25" spans="2:11" ht="15">
      <c r="B25" s="33"/>
      <c r="C25" s="33" t="s">
        <v>103</v>
      </c>
      <c r="D25" s="33"/>
      <c r="E25" s="33"/>
      <c r="F25" s="33"/>
      <c r="G25" s="33"/>
      <c r="H25" s="33"/>
      <c r="K25" s="6"/>
    </row>
    <row r="26" spans="2:11" ht="15">
      <c r="B26" s="33"/>
      <c r="C26" s="33"/>
      <c r="D26" s="33"/>
      <c r="E26" s="33"/>
      <c r="F26" s="33"/>
      <c r="G26" s="33"/>
      <c r="H26" s="33"/>
      <c r="K26" s="6"/>
    </row>
    <row r="27" spans="4:11" ht="15">
      <c r="D27" s="33"/>
      <c r="E27" s="33"/>
      <c r="F27" s="33"/>
      <c r="G27" s="33"/>
      <c r="H27" s="33"/>
      <c r="K27" s="6"/>
    </row>
    <row r="28" spans="4:11" ht="15">
      <c r="D28" s="33"/>
      <c r="E28" s="33"/>
      <c r="F28" s="33"/>
      <c r="G28" s="33"/>
      <c r="H28" s="33"/>
      <c r="K28" s="6"/>
    </row>
    <row r="29" spans="4:11" ht="15">
      <c r="D29" s="33"/>
      <c r="E29" s="33"/>
      <c r="F29" s="33"/>
      <c r="G29" s="33"/>
      <c r="H29" s="33"/>
      <c r="K29" s="6"/>
    </row>
    <row r="30" spans="4:11" ht="15">
      <c r="D30" s="33"/>
      <c r="E30" s="33"/>
      <c r="F30" s="33"/>
      <c r="G30" s="33"/>
      <c r="H30" s="33"/>
      <c r="K30" s="6"/>
    </row>
    <row r="31" spans="4:11" ht="15">
      <c r="D31" s="33"/>
      <c r="E31" s="33"/>
      <c r="F31" s="33"/>
      <c r="G31" s="33"/>
      <c r="H31" s="33"/>
      <c r="K31" s="6"/>
    </row>
    <row r="32" spans="4:11" ht="15">
      <c r="D32" s="33"/>
      <c r="E32" s="33"/>
      <c r="F32" s="33"/>
      <c r="G32" s="33"/>
      <c r="H32" s="33"/>
      <c r="K32" s="6"/>
    </row>
    <row r="33" spans="4:11" ht="15">
      <c r="D33" s="33"/>
      <c r="E33" s="33"/>
      <c r="F33" s="33"/>
      <c r="G33" s="33"/>
      <c r="H33" s="33"/>
      <c r="K33" s="6"/>
    </row>
    <row r="34" spans="4:11" ht="15">
      <c r="D34" s="33"/>
      <c r="E34" s="33"/>
      <c r="F34" s="33"/>
      <c r="G34" s="33"/>
      <c r="H34" s="33"/>
      <c r="K34" s="6"/>
    </row>
    <row r="35" spans="4:11" ht="15">
      <c r="D35" s="33"/>
      <c r="E35" s="33"/>
      <c r="F35" s="33"/>
      <c r="G35" s="33"/>
      <c r="H35" s="33"/>
      <c r="K35" s="6"/>
    </row>
    <row r="36" spans="4:11" ht="15">
      <c r="D36" s="33"/>
      <c r="E36" s="33"/>
      <c r="F36" s="33"/>
      <c r="G36" s="33"/>
      <c r="H36" s="33"/>
      <c r="K36" s="6"/>
    </row>
    <row r="37" spans="4:11" ht="15">
      <c r="D37" s="33"/>
      <c r="E37" s="33"/>
      <c r="F37" s="33"/>
      <c r="G37" s="33"/>
      <c r="H37" s="33"/>
      <c r="K37" s="6"/>
    </row>
    <row r="38" spans="4:11" ht="15">
      <c r="D38" s="33"/>
      <c r="E38" s="33"/>
      <c r="F38" s="33"/>
      <c r="G38" s="33"/>
      <c r="H38" s="33"/>
      <c r="K38" s="6"/>
    </row>
    <row r="39" spans="4:11" ht="15">
      <c r="D39" s="33"/>
      <c r="E39" s="33"/>
      <c r="F39" s="33"/>
      <c r="G39" s="33"/>
      <c r="H39" s="33"/>
      <c r="K39" s="6"/>
    </row>
    <row r="40" spans="4:11" ht="15">
      <c r="D40" s="33"/>
      <c r="E40" s="33"/>
      <c r="F40" s="33"/>
      <c r="G40" s="33"/>
      <c r="H40" s="33"/>
      <c r="K40" s="6"/>
    </row>
    <row r="41" spans="4:11" ht="15">
      <c r="D41" s="33"/>
      <c r="E41" s="33"/>
      <c r="F41" s="33"/>
      <c r="G41" s="33"/>
      <c r="H41" s="33"/>
      <c r="K41" s="6"/>
    </row>
    <row r="42" ht="15">
      <c r="K42" s="6"/>
    </row>
    <row r="43" ht="15">
      <c r="K43" s="6"/>
    </row>
    <row r="44" ht="15">
      <c r="K44" s="6"/>
    </row>
    <row r="45" ht="15">
      <c r="K45" s="6"/>
    </row>
    <row r="46" ht="15">
      <c r="K46" s="6"/>
    </row>
    <row r="47" ht="15">
      <c r="K47" s="6"/>
    </row>
    <row r="48" ht="15">
      <c r="K48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 topLeftCell="A1"/>
  </sheetViews>
  <sheetFormatPr defaultColWidth="9.140625" defaultRowHeight="15"/>
  <cols>
    <col min="2" max="4" width="21.57421875" style="0" customWidth="1"/>
  </cols>
  <sheetData>
    <row r="1" ht="15">
      <c r="A1" t="s">
        <v>93</v>
      </c>
    </row>
    <row r="3" spans="2:3" ht="15">
      <c r="B3" t="s">
        <v>97</v>
      </c>
      <c r="C3" s="33" t="s">
        <v>99</v>
      </c>
    </row>
    <row r="4" spans="2:4" ht="43.5">
      <c r="B4" s="26" t="s">
        <v>94</v>
      </c>
      <c r="C4" s="26" t="s">
        <v>95</v>
      </c>
      <c r="D4" s="31" t="s">
        <v>96</v>
      </c>
    </row>
    <row r="5" spans="2:3" ht="15">
      <c r="B5" s="26"/>
      <c r="C5" s="26"/>
    </row>
    <row r="6" spans="1:4" ht="15">
      <c r="A6" t="s">
        <v>8</v>
      </c>
      <c r="B6" s="35">
        <v>59555.94</v>
      </c>
      <c r="C6" s="35">
        <v>58851.93133047209</v>
      </c>
      <c r="D6" s="60">
        <f>(B6/C6-1)*100</f>
        <v>1.196237155879687</v>
      </c>
    </row>
    <row r="7" spans="1:4" ht="15">
      <c r="A7" t="s">
        <v>9</v>
      </c>
      <c r="B7" s="35">
        <v>58669.59</v>
      </c>
      <c r="C7" s="35">
        <v>58356.39784416526</v>
      </c>
      <c r="D7" s="60">
        <f aca="true" t="shared" si="0" ref="D7:D22">(B7/C7-1)*100</f>
        <v>0.5366886363875389</v>
      </c>
    </row>
    <row r="8" spans="1:4" ht="15">
      <c r="A8" t="s">
        <v>10</v>
      </c>
      <c r="B8" s="35">
        <v>95607.56</v>
      </c>
      <c r="C8" s="35">
        <v>100687.23539987241</v>
      </c>
      <c r="D8" s="60">
        <f t="shared" si="0"/>
        <v>-5.045004344094695</v>
      </c>
    </row>
    <row r="9" spans="1:4" ht="15">
      <c r="A9" t="s">
        <v>11</v>
      </c>
      <c r="B9" s="35">
        <v>61775.45</v>
      </c>
      <c r="C9" s="35">
        <v>64031.75933204511</v>
      </c>
      <c r="D9" s="60">
        <f t="shared" si="0"/>
        <v>-3.5237347147447973</v>
      </c>
    </row>
    <row r="10" spans="1:4" ht="15">
      <c r="A10" t="s">
        <v>12</v>
      </c>
      <c r="B10" s="35">
        <v>45327.01</v>
      </c>
      <c r="C10" s="35">
        <v>48349.072274274105</v>
      </c>
      <c r="D10" s="60">
        <f t="shared" si="0"/>
        <v>-6.250507263367078</v>
      </c>
    </row>
    <row r="11" spans="1:4" ht="15">
      <c r="A11" t="s">
        <v>13</v>
      </c>
      <c r="B11" s="35">
        <v>50331.88</v>
      </c>
      <c r="C11" s="35">
        <v>49134.57192062221</v>
      </c>
      <c r="D11" s="60">
        <f t="shared" si="0"/>
        <v>2.436793549991756</v>
      </c>
    </row>
    <row r="12" spans="1:4" ht="15">
      <c r="A12" t="s">
        <v>14</v>
      </c>
      <c r="B12" s="35">
        <v>61028.15</v>
      </c>
      <c r="C12" s="35">
        <v>69900.4864012772</v>
      </c>
      <c r="D12" s="60">
        <f t="shared" si="0"/>
        <v>-12.692810677087197</v>
      </c>
    </row>
    <row r="13" spans="1:4" ht="15">
      <c r="A13" t="s">
        <v>15</v>
      </c>
      <c r="B13" s="35">
        <v>29498.72</v>
      </c>
      <c r="C13" s="35">
        <v>33546.154068953525</v>
      </c>
      <c r="D13" s="60">
        <f t="shared" si="0"/>
        <v>-12.065270017642248</v>
      </c>
    </row>
    <row r="14" spans="1:4" ht="15">
      <c r="A14" t="s">
        <v>16</v>
      </c>
      <c r="B14" s="35">
        <v>82511.23</v>
      </c>
      <c r="C14" s="35">
        <v>84488.24104703503</v>
      </c>
      <c r="D14" s="60">
        <f t="shared" si="0"/>
        <v>-2.339983674100188</v>
      </c>
    </row>
    <row r="15" spans="1:4" ht="15">
      <c r="A15" t="s">
        <v>17</v>
      </c>
      <c r="B15" s="35">
        <v>124123.2</v>
      </c>
      <c r="C15" s="35">
        <v>119833.17870181822</v>
      </c>
      <c r="D15" s="60">
        <f t="shared" si="0"/>
        <v>3.579994576340728</v>
      </c>
    </row>
    <row r="16" spans="1:4" ht="15">
      <c r="A16" t="s">
        <v>18</v>
      </c>
      <c r="B16" s="35">
        <v>64201.95</v>
      </c>
      <c r="C16" s="35">
        <v>67670.38606879303</v>
      </c>
      <c r="D16" s="60">
        <f t="shared" si="0"/>
        <v>-5.125485859157141</v>
      </c>
    </row>
    <row r="17" spans="1:4" ht="15">
      <c r="A17" t="s">
        <v>19</v>
      </c>
      <c r="B17" s="35">
        <v>93855.46</v>
      </c>
      <c r="C17" s="35">
        <v>102146.76740290258</v>
      </c>
      <c r="D17" s="60">
        <f t="shared" si="0"/>
        <v>-8.11705315176422</v>
      </c>
    </row>
    <row r="18" spans="1:4" ht="15">
      <c r="A18" t="s">
        <v>20</v>
      </c>
      <c r="B18" s="35">
        <v>38018.37</v>
      </c>
      <c r="C18" s="35">
        <v>44633.925970229444</v>
      </c>
      <c r="D18" s="60">
        <f t="shared" si="0"/>
        <v>-14.82181059905413</v>
      </c>
    </row>
    <row r="19" spans="1:4" ht="15">
      <c r="A19" t="s">
        <v>21</v>
      </c>
      <c r="B19" s="35">
        <v>81534.06</v>
      </c>
      <c r="C19" s="35">
        <v>118812.3098188703</v>
      </c>
      <c r="D19" s="60">
        <f t="shared" si="0"/>
        <v>-31.375747071747952</v>
      </c>
    </row>
    <row r="20" spans="1:4" ht="15">
      <c r="A20" t="s">
        <v>22</v>
      </c>
      <c r="B20" s="35">
        <v>65008.52</v>
      </c>
      <c r="C20" s="35">
        <v>61873.1030009709</v>
      </c>
      <c r="D20" s="60">
        <f t="shared" si="0"/>
        <v>5.067495966672131</v>
      </c>
    </row>
    <row r="21" spans="1:4" ht="15">
      <c r="A21" t="s">
        <v>23</v>
      </c>
      <c r="B21" s="35">
        <v>57280.51</v>
      </c>
      <c r="C21" s="35">
        <v>64567.70418574347</v>
      </c>
      <c r="D21" s="60">
        <f t="shared" si="0"/>
        <v>-11.286128688702046</v>
      </c>
    </row>
    <row r="22" spans="1:4" ht="15">
      <c r="A22" t="s">
        <v>24</v>
      </c>
      <c r="B22" s="35">
        <v>53594.86</v>
      </c>
      <c r="C22" s="35">
        <v>53185.94892334121</v>
      </c>
      <c r="D22" s="60">
        <f t="shared" si="0"/>
        <v>0.7688329059394317</v>
      </c>
    </row>
    <row r="23" spans="2:4" ht="15">
      <c r="B23" s="35"/>
      <c r="C23" s="35"/>
      <c r="D23" s="60"/>
    </row>
    <row r="24" spans="1:4" ht="15">
      <c r="A24" s="5" t="s">
        <v>7</v>
      </c>
      <c r="B24" s="35">
        <v>67117.66</v>
      </c>
      <c r="C24" s="35">
        <v>71517.99305508987</v>
      </c>
      <c r="D24" s="60">
        <f aca="true" t="shared" si="1" ref="D24">(B24/C24-1)*100</f>
        <v>-6.152763615304924</v>
      </c>
    </row>
    <row r="25" spans="2:4" ht="15">
      <c r="B25" s="33"/>
      <c r="C25" s="35"/>
      <c r="D25" s="33"/>
    </row>
    <row r="26" spans="3:4" ht="15">
      <c r="C26" s="35"/>
      <c r="D26" s="33"/>
    </row>
    <row r="27" ht="15">
      <c r="C27" s="35"/>
    </row>
    <row r="28" ht="15">
      <c r="C28" s="3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Reiff</dc:creator>
  <cp:keywords/>
  <dc:description/>
  <cp:lastModifiedBy>Paul Reiff</cp:lastModifiedBy>
  <cp:lastPrinted>2022-12-07T15:05:39Z</cp:lastPrinted>
  <dcterms:created xsi:type="dcterms:W3CDTF">2019-08-28T08:30:26Z</dcterms:created>
  <dcterms:modified xsi:type="dcterms:W3CDTF">2022-12-13T09:49:06Z</dcterms:modified>
  <cp:category/>
  <cp:version/>
  <cp:contentType/>
  <cp:contentStatus/>
</cp:coreProperties>
</file>