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150" activeTab="0"/>
  </bookViews>
  <sheets>
    <sheet name="NACE Rev2" sheetId="1" r:id="rId1"/>
    <sheet name="NUTS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<sst xmlns="http://schemas.openxmlformats.org/spreadsheetml/2006/main" count="173" uniqueCount="102">
  <si>
    <t>Sampling frame JOBSTAT 2015</t>
  </si>
  <si>
    <t>Employment (occupied posts=OP)</t>
  </si>
  <si>
    <t>Job vacancies</t>
  </si>
  <si>
    <t>Sampling</t>
  </si>
  <si>
    <t>Response</t>
  </si>
  <si>
    <t>Occupied</t>
  </si>
  <si>
    <t>CV (%)</t>
  </si>
  <si>
    <t>OP in</t>
  </si>
  <si>
    <t>Job vacancies*</t>
  </si>
  <si>
    <t>frame</t>
  </si>
  <si>
    <t>Sample</t>
  </si>
  <si>
    <t>rate</t>
  </si>
  <si>
    <t>posts *</t>
  </si>
  <si>
    <t>OP</t>
  </si>
  <si>
    <t>FTE*</t>
  </si>
  <si>
    <t>FTE</t>
  </si>
  <si>
    <t>JV</t>
  </si>
  <si>
    <t xml:space="preserve">  Sections &amp;  divisions</t>
  </si>
  <si>
    <t>Local units</t>
  </si>
  <si>
    <t>%</t>
  </si>
  <si>
    <t>Job vacancy rate</t>
  </si>
  <si>
    <t>B-S</t>
  </si>
  <si>
    <t>5-96</t>
  </si>
  <si>
    <t>B-F</t>
  </si>
  <si>
    <t>5-43</t>
  </si>
  <si>
    <t>B</t>
  </si>
  <si>
    <t>5-9</t>
  </si>
  <si>
    <t>-</t>
  </si>
  <si>
    <t>C</t>
  </si>
  <si>
    <t>10-33</t>
  </si>
  <si>
    <t>D</t>
  </si>
  <si>
    <t>E</t>
  </si>
  <si>
    <t>36-39</t>
  </si>
  <si>
    <t>F</t>
  </si>
  <si>
    <t>41-43</t>
  </si>
  <si>
    <t>G-S</t>
  </si>
  <si>
    <t>45-96</t>
  </si>
  <si>
    <t>G</t>
  </si>
  <si>
    <t>45-47</t>
  </si>
  <si>
    <t>H</t>
  </si>
  <si>
    <t>49-53</t>
  </si>
  <si>
    <t>I</t>
  </si>
  <si>
    <t>55-56</t>
  </si>
  <si>
    <t>J</t>
  </si>
  <si>
    <t>58-63</t>
  </si>
  <si>
    <t>62-63</t>
  </si>
  <si>
    <t>K</t>
  </si>
  <si>
    <t>64-66</t>
  </si>
  <si>
    <t>L</t>
  </si>
  <si>
    <t>M</t>
  </si>
  <si>
    <t>69-75</t>
  </si>
  <si>
    <t>L-M</t>
  </si>
  <si>
    <t>68-75</t>
  </si>
  <si>
    <t>N</t>
  </si>
  <si>
    <t>77-82</t>
  </si>
  <si>
    <t>O</t>
  </si>
  <si>
    <t>P</t>
  </si>
  <si>
    <t>Q</t>
  </si>
  <si>
    <t>86-88</t>
  </si>
  <si>
    <t>R</t>
  </si>
  <si>
    <t>90-93</t>
  </si>
  <si>
    <t>S</t>
  </si>
  <si>
    <t>94-96</t>
  </si>
  <si>
    <t>R-S</t>
  </si>
  <si>
    <t>90-96</t>
  </si>
  <si>
    <t>CV: coefficient of variation</t>
  </si>
  <si>
    <t>OP in FTE: occupied posts in full time equivalents</t>
  </si>
  <si>
    <t>JV: Job vacancies</t>
  </si>
  <si>
    <t xml:space="preserve"> - : cells for which estimates of job vacancies are considered to be too small to be disseminated at the section level of the NACE rev.2</t>
  </si>
  <si>
    <t>*: figures are rounded to hundreds</t>
  </si>
  <si>
    <t>© Federal statistical office Job statistics (JOBSTAT)</t>
  </si>
  <si>
    <t>NUTS2 REGIONS</t>
  </si>
  <si>
    <t>TOTAL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</si>
  <si>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</si>
  <si>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</si>
  <si>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</si>
  <si>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</si>
  <si>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</si>
  <si>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</si>
  <si>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</si>
  <si>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</si>
  <si>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 xml:space="preserve">      NUTS2 regions</t>
  </si>
  <si>
    <t>Cantons</t>
  </si>
  <si>
    <t xml:space="preserve">       Région lémanique</t>
  </si>
  <si>
    <t>Genève, Valais, Vaud</t>
  </si>
  <si>
    <t xml:space="preserve">       Espace Mittelland</t>
  </si>
  <si>
    <t>Berne, Fribourg, Jura, Neuchâtel, Soleure</t>
  </si>
  <si>
    <t xml:space="preserve">       Suisse du Nord-Ouest</t>
  </si>
  <si>
    <t>Argovie, Bâle-Campagne, Bâle-Ville</t>
  </si>
  <si>
    <t xml:space="preserve">       Zurich</t>
  </si>
  <si>
    <t xml:space="preserve">       Suisse orientale</t>
  </si>
  <si>
    <t>Appenzell Rh.-Ext., Appenzell Rh.-Int., Glaris, Grisons, Saint-Gall, Schaffhouse, Thurgovie</t>
  </si>
  <si>
    <t xml:space="preserve">       Suisse centrale</t>
  </si>
  <si>
    <t>Lucerne, Nidwald, Obwald, Schwytz, Uri, Zoug</t>
  </si>
  <si>
    <t xml:space="preserve">       Tessin</t>
  </si>
  <si>
    <t>job vacancy rate</t>
  </si>
  <si>
    <t>The results from section N are not included</t>
  </si>
  <si>
    <t>Job vacancy statistics : annex to quality report 2018 for Switzerland</t>
  </si>
  <si>
    <t/>
  </si>
  <si>
    <t>Job vacancy statistics : annex to quality report 2019 for Switzerland</t>
  </si>
  <si>
    <t>2nd quarter 2020</t>
  </si>
  <si>
    <t>2nd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</si>
</sst>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\ "/>
    <numFmt numFmtId="166" formatCode="#\ ##0.0\ ;\-#\ ##0.0\ ;@"/>
    <numFmt numFmtId="167" formatCode=".0"/>
    <numFmt numFmtId="168" formatCode=".000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color indexed="8"/>
      <name val="HelveticaNeue Condensed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EAF7"/>
        <bgColor indexed="64"/>
      </patternFill>
    </fill>
  </fills>
  <borders count="2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E8EAF7"/>
      </left>
      <right style="thin">
        <color rgb="FFE8EAF7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E8EAF7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152">
    <xf numFmtId="0" fontId="0" fillId="0" borderId="0" xfId="0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/>
    <xf numFmtId="49" fontId="4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/>
    <xf numFmtId="10" fontId="7" fillId="2" borderId="0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10" fontId="0" fillId="2" borderId="0" xfId="0" applyNumberFormat="1" applyFill="1" applyBorder="1" applyAlignment="1">
      <alignment vertical="center"/>
    </xf>
    <xf numFmtId="165" fontId="7" fillId="3" borderId="9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 quotePrefix="1">
      <alignment horizontal="center"/>
    </xf>
    <xf numFmtId="0" fontId="7" fillId="3" borderId="10" xfId="0" applyFont="1" applyFill="1" applyBorder="1" applyAlignment="1">
      <alignment horizontal="centerContinuous"/>
    </xf>
    <xf numFmtId="3" fontId="7" fillId="3" borderId="10" xfId="0" applyNumberFormat="1" applyFont="1" applyFill="1" applyBorder="1" applyAlignment="1">
      <alignment horizontal="right"/>
    </xf>
    <xf numFmtId="2" fontId="7" fillId="3" borderId="11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vertic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Continuous"/>
    </xf>
    <xf numFmtId="165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vertical="center"/>
    </xf>
    <xf numFmtId="165" fontId="7" fillId="0" borderId="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/>
    <xf numFmtId="164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65" fontId="7" fillId="0" borderId="4" xfId="0" applyNumberFormat="1" applyFont="1" applyBorder="1"/>
    <xf numFmtId="2" fontId="7" fillId="0" borderId="12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165" fontId="7" fillId="0" borderId="1" xfId="0" applyNumberFormat="1" applyFont="1" applyBorder="1"/>
    <xf numFmtId="165" fontId="7" fillId="0" borderId="2" xfId="0" applyNumberFormat="1" applyFont="1" applyBorder="1"/>
    <xf numFmtId="164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2" borderId="0" xfId="0" applyFill="1" applyBorder="1"/>
    <xf numFmtId="10" fontId="0" fillId="2" borderId="0" xfId="0" applyNumberFormat="1" applyFill="1" applyBorder="1"/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7" xfId="0" applyNumberFormat="1" applyFont="1" applyBorder="1"/>
    <xf numFmtId="0" fontId="7" fillId="2" borderId="0" xfId="0" applyFont="1" applyFill="1"/>
    <xf numFmtId="3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49" fontId="7" fillId="2" borderId="0" xfId="0" applyNumberFormat="1" applyFont="1" applyFill="1" applyBorder="1" applyAlignment="1" quotePrefix="1">
      <alignment vertical="center"/>
    </xf>
    <xf numFmtId="0" fontId="7" fillId="2" borderId="0" xfId="0" applyFont="1" applyFill="1" quotePrefix="1"/>
    <xf numFmtId="0" fontId="7" fillId="0" borderId="0" xfId="0" applyFont="1" applyFill="1"/>
    <xf numFmtId="164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 quotePrefix="1">
      <alignment horizontal="center"/>
    </xf>
    <xf numFmtId="165" fontId="7" fillId="3" borderId="10" xfId="0" applyNumberFormat="1" applyFont="1" applyFill="1" applyBorder="1" applyAlignment="1" quotePrefix="1">
      <alignment horizontal="left"/>
    </xf>
    <xf numFmtId="164" fontId="7" fillId="3" borderId="10" xfId="0" applyNumberFormat="1" applyFont="1" applyFill="1" applyBorder="1" applyAlignment="1" quotePrefix="1">
      <alignment horizontal="center"/>
    </xf>
    <xf numFmtId="49" fontId="7" fillId="2" borderId="4" xfId="20" applyNumberFormat="1" applyFont="1" applyFill="1" applyBorder="1" applyAlignment="1" quotePrefix="1">
      <alignment vertical="center"/>
      <protection/>
    </xf>
    <xf numFmtId="49" fontId="7" fillId="2" borderId="0" xfId="20" applyNumberFormat="1" applyFont="1" applyFill="1" applyBorder="1" applyAlignment="1" quotePrefix="1">
      <alignment vertical="center"/>
      <protection/>
    </xf>
    <xf numFmtId="3" fontId="7" fillId="0" borderId="0" xfId="0" applyNumberFormat="1" applyFont="1" applyBorder="1" applyAlignment="1">
      <alignment horizontal="center"/>
    </xf>
    <xf numFmtId="49" fontId="7" fillId="2" borderId="6" xfId="20" applyNumberFormat="1" applyFont="1" applyFill="1" applyBorder="1" applyAlignment="1" quotePrefix="1">
      <alignment vertical="center"/>
      <protection/>
    </xf>
    <xf numFmtId="49" fontId="7" fillId="2" borderId="7" xfId="20" applyNumberFormat="1" applyFont="1" applyFill="1" applyBorder="1" applyAlignment="1" quotePrefix="1">
      <alignment vertical="center"/>
      <protection/>
    </xf>
    <xf numFmtId="49" fontId="3" fillId="2" borderId="0" xfId="20" applyNumberFormat="1" applyFont="1" applyFill="1" applyBorder="1" applyAlignment="1" quotePrefix="1">
      <alignment vertical="center"/>
      <protection/>
    </xf>
    <xf numFmtId="49" fontId="3" fillId="2" borderId="0" xfId="20" applyNumberFormat="1" applyFont="1" applyFill="1" applyBorder="1" applyAlignment="1" quotePrefix="1">
      <alignment horizontal="center" vertical="center"/>
      <protection/>
    </xf>
    <xf numFmtId="164" fontId="3" fillId="2" borderId="0" xfId="20" applyNumberFormat="1" applyFont="1" applyFill="1" applyBorder="1" applyAlignment="1" quotePrefix="1">
      <alignment horizontal="center" vertical="center"/>
      <protection/>
    </xf>
    <xf numFmtId="2" fontId="3" fillId="2" borderId="0" xfId="20" applyNumberFormat="1" applyFont="1" applyFill="1" applyBorder="1" applyAlignment="1" quotePrefix="1">
      <alignment horizontal="center" vertical="center"/>
      <protection/>
    </xf>
    <xf numFmtId="49" fontId="3" fillId="2" borderId="0" xfId="0" applyNumberFormat="1" applyFont="1" applyFill="1" applyBorder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0" xfId="20" applyNumberFormat="1" applyFont="1" applyFill="1" applyBorder="1" applyAlignment="1" quotePrefix="1">
      <alignment horizontal="center" vertical="center"/>
      <protection/>
    </xf>
    <xf numFmtId="10" fontId="7" fillId="3" borderId="11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7" fillId="3" borderId="11" xfId="0" applyNumberFormat="1" applyFont="1" applyFill="1" applyBorder="1" applyAlignment="1" quotePrefix="1">
      <alignment horizontal="center"/>
    </xf>
    <xf numFmtId="10" fontId="7" fillId="0" borderId="7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0" fontId="4" fillId="4" borderId="0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right"/>
    </xf>
    <xf numFmtId="168" fontId="0" fillId="5" borderId="15" xfId="0" applyNumberFormat="1" applyFont="1" applyFill="1" applyBorder="1" applyAlignment="1">
      <alignment horizontal="right"/>
    </xf>
    <xf numFmtId="0" fontId="11" fillId="5" borderId="16" xfId="0" applyNumberFormat="1" applyFont="1" applyFill="1" applyBorder="1" applyAlignment="1" applyProtection="1">
      <alignment horizontal="right"/>
      <protection/>
    </xf>
    <xf numFmtId="164" fontId="11" fillId="5" borderId="16" xfId="0" applyNumberFormat="1" applyFont="1" applyFill="1" applyBorder="1" applyAlignment="1" applyProtection="1">
      <alignment horizontal="center" wrapText="1"/>
      <protection/>
    </xf>
    <xf numFmtId="166" fontId="10" fillId="6" borderId="17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right" vertical="center" wrapText="1" indent="1"/>
      <protection/>
    </xf>
    <xf numFmtId="10" fontId="11" fillId="5" borderId="16" xfId="0" applyNumberFormat="1" applyFont="1" applyFill="1" applyBorder="1" applyAlignment="1" applyProtection="1">
      <alignment horizontal="center"/>
      <protection/>
    </xf>
    <xf numFmtId="0" fontId="11" fillId="7" borderId="18" xfId="0" applyNumberFormat="1" applyFont="1" applyFill="1" applyBorder="1" applyAlignment="1" applyProtection="1">
      <alignment horizontal="right"/>
      <protection/>
    </xf>
    <xf numFmtId="164" fontId="11" fillId="7" borderId="18" xfId="0" applyNumberFormat="1" applyFont="1" applyFill="1" applyBorder="1" applyAlignment="1" applyProtection="1">
      <alignment horizontal="center" wrapText="1"/>
      <protection/>
    </xf>
    <xf numFmtId="10" fontId="11" fillId="7" borderId="18" xfId="0" applyNumberFormat="1" applyFont="1" applyFill="1" applyBorder="1" applyAlignment="1" applyProtection="1">
      <alignment horizontal="center"/>
      <protection/>
    </xf>
    <xf numFmtId="0" fontId="11" fillId="5" borderId="19" xfId="0" applyNumberFormat="1" applyFont="1" applyFill="1" applyBorder="1" applyAlignment="1" applyProtection="1">
      <alignment horizontal="right"/>
      <protection/>
    </xf>
    <xf numFmtId="164" fontId="11" fillId="5" borderId="19" xfId="0" applyNumberFormat="1" applyFont="1" applyFill="1" applyBorder="1" applyAlignment="1" applyProtection="1">
      <alignment horizontal="center" wrapText="1"/>
      <protection/>
    </xf>
    <xf numFmtId="0" fontId="11" fillId="5" borderId="19" xfId="0" applyNumberFormat="1" applyFont="1" applyFill="1" applyBorder="1" applyAlignment="1" applyProtection="1">
      <alignment horizontal="center"/>
      <protection/>
    </xf>
    <xf numFmtId="10" fontId="11" fillId="7" borderId="20" xfId="0" applyNumberFormat="1" applyFont="1" applyFill="1" applyBorder="1" applyAlignment="1" applyProtection="1">
      <alignment horizontal="center"/>
      <protection/>
    </xf>
    <xf numFmtId="10" fontId="11" fillId="5" borderId="21" xfId="0" applyNumberFormat="1" applyFont="1" applyFill="1" applyBorder="1" applyAlignment="1" applyProtection="1">
      <alignment horizontal="center"/>
      <protection/>
    </xf>
    <xf numFmtId="3" fontId="7" fillId="4" borderId="0" xfId="0" applyNumberFormat="1" applyFont="1" applyFill="1" applyBorder="1" applyAlignment="1" quotePrefix="1">
      <alignment horizontal="center"/>
    </xf>
    <xf numFmtId="10" fontId="7" fillId="4" borderId="0" xfId="0" applyNumberFormat="1" applyFont="1" applyFill="1" applyBorder="1" applyAlignment="1" quotePrefix="1">
      <alignment horizont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11" fillId="5" borderId="16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achreih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 topLeftCell="A4">
      <selection activeCell="N39" sqref="N39"/>
    </sheetView>
  </sheetViews>
  <sheetFormatPr defaultColWidth="11.00390625" defaultRowHeight="14.25"/>
  <cols>
    <col min="1" max="1" width="11.50390625" style="85" customWidth="1"/>
    <col min="2" max="2" width="9.375" style="85" customWidth="1"/>
    <col min="3" max="3" width="2.25390625" style="85" customWidth="1"/>
    <col min="4" max="5" width="6.375" style="86" bestFit="1" customWidth="1"/>
    <col min="6" max="6" width="6.125" style="87" bestFit="1" customWidth="1"/>
    <col min="7" max="7" width="6.125" style="86" bestFit="1" customWidth="1"/>
    <col min="8" max="8" width="4.75390625" style="88" bestFit="1" customWidth="1"/>
    <col min="9" max="9" width="6.125" style="86" bestFit="1" customWidth="1"/>
    <col min="10" max="10" width="4.75390625" style="88" bestFit="1" customWidth="1"/>
    <col min="11" max="11" width="3.875" style="80" customWidth="1"/>
    <col min="12" max="12" width="6.125" style="80" bestFit="1" customWidth="1"/>
    <col min="13" max="13" width="9.00390625" style="80" bestFit="1" customWidth="1"/>
    <col min="14" max="14" width="4.75390625" style="80" bestFit="1" customWidth="1"/>
    <col min="15" max="15" width="11.00390625" style="81" customWidth="1"/>
    <col min="16" max="16384" width="11.00390625" style="80" customWidth="1"/>
  </cols>
  <sheetData>
    <row r="1" spans="1:15" s="7" customFormat="1" ht="15" customHeight="1">
      <c r="A1" s="1" t="s">
        <v>97</v>
      </c>
      <c r="B1" s="2"/>
      <c r="C1" s="3"/>
      <c r="D1" s="4"/>
      <c r="E1" s="4"/>
      <c r="F1" s="5"/>
      <c r="G1" s="4"/>
      <c r="H1" s="6"/>
      <c r="I1" s="4"/>
      <c r="J1" s="6"/>
      <c r="O1" s="8"/>
    </row>
    <row r="2" spans="1:15" s="7" customFormat="1" ht="15" customHeight="1">
      <c r="A2" s="9" t="s">
        <v>0</v>
      </c>
      <c r="B2" s="2"/>
      <c r="C2" s="10"/>
      <c r="D2" s="4"/>
      <c r="E2" s="4"/>
      <c r="F2" s="5"/>
      <c r="G2" s="4"/>
      <c r="H2" s="6"/>
      <c r="I2" s="4"/>
      <c r="J2" s="6"/>
      <c r="O2" s="8"/>
    </row>
    <row r="3" spans="1:15" s="7" customFormat="1" ht="15" customHeight="1">
      <c r="A3" s="9"/>
      <c r="B3" s="2"/>
      <c r="D3" s="4"/>
      <c r="E3" s="4"/>
      <c r="F3" s="5"/>
      <c r="G3" s="4"/>
      <c r="H3" s="6"/>
      <c r="I3" s="4"/>
      <c r="J3" s="6"/>
      <c r="L3" s="128"/>
      <c r="M3" s="128"/>
      <c r="N3" s="128"/>
      <c r="O3" s="130"/>
    </row>
    <row r="4" spans="1:15" s="16" customFormat="1" ht="16.5" customHeight="1">
      <c r="A4" s="11" t="s">
        <v>101</v>
      </c>
      <c r="B4" s="12"/>
      <c r="C4" s="11"/>
      <c r="D4" s="13"/>
      <c r="E4" s="13"/>
      <c r="F4" s="14"/>
      <c r="G4" s="13"/>
      <c r="H4" s="15"/>
      <c r="I4" s="13"/>
      <c r="J4" s="15"/>
      <c r="O4" s="17"/>
    </row>
    <row r="5" spans="1:15" s="16" customFormat="1" ht="15" customHeight="1">
      <c r="A5" s="12"/>
      <c r="B5" s="12"/>
      <c r="C5" s="18"/>
      <c r="D5" s="13"/>
      <c r="E5" s="13"/>
      <c r="F5" s="148" t="s">
        <v>1</v>
      </c>
      <c r="G5" s="149"/>
      <c r="H5" s="149"/>
      <c r="I5" s="149"/>
      <c r="J5" s="150"/>
      <c r="L5" s="148" t="s">
        <v>2</v>
      </c>
      <c r="M5" s="149"/>
      <c r="N5" s="150"/>
      <c r="O5" s="17"/>
    </row>
    <row r="6" spans="1:15" s="23" customFormat="1" ht="12" customHeight="1">
      <c r="A6" s="19"/>
      <c r="B6" s="20"/>
      <c r="C6" s="20"/>
      <c r="D6" s="21" t="s">
        <v>3</v>
      </c>
      <c r="E6" s="22"/>
      <c r="F6" s="21" t="s">
        <v>4</v>
      </c>
      <c r="G6" s="22" t="s">
        <v>5</v>
      </c>
      <c r="H6" s="21" t="s">
        <v>6</v>
      </c>
      <c r="I6" s="22" t="s">
        <v>7</v>
      </c>
      <c r="J6" s="21" t="s">
        <v>6</v>
      </c>
      <c r="L6" s="21" t="s">
        <v>4</v>
      </c>
      <c r="M6" s="22" t="s">
        <v>8</v>
      </c>
      <c r="N6" s="21" t="s">
        <v>6</v>
      </c>
      <c r="O6" s="24"/>
    </row>
    <row r="7" spans="1:15" s="23" customFormat="1" ht="12" customHeight="1">
      <c r="A7" s="25"/>
      <c r="B7" s="26"/>
      <c r="C7" s="26"/>
      <c r="D7" s="27" t="s">
        <v>9</v>
      </c>
      <c r="E7" s="28" t="s">
        <v>10</v>
      </c>
      <c r="F7" s="27" t="s">
        <v>11</v>
      </c>
      <c r="G7" s="28" t="s">
        <v>12</v>
      </c>
      <c r="H7" s="27" t="s">
        <v>13</v>
      </c>
      <c r="I7" s="28" t="s">
        <v>14</v>
      </c>
      <c r="J7" s="27" t="s">
        <v>15</v>
      </c>
      <c r="L7" s="27" t="s">
        <v>11</v>
      </c>
      <c r="M7" s="28"/>
      <c r="N7" s="27" t="s">
        <v>16</v>
      </c>
      <c r="O7" s="24"/>
    </row>
    <row r="8" spans="1:15" s="23" customFormat="1" ht="13.5" customHeight="1">
      <c r="A8" s="29" t="s">
        <v>17</v>
      </c>
      <c r="B8" s="30"/>
      <c r="C8" s="30"/>
      <c r="D8" s="31" t="s">
        <v>18</v>
      </c>
      <c r="E8" s="31" t="s">
        <v>18</v>
      </c>
      <c r="F8" s="31" t="s">
        <v>19</v>
      </c>
      <c r="G8" s="32"/>
      <c r="H8" s="31"/>
      <c r="I8" s="32"/>
      <c r="J8" s="31"/>
      <c r="L8" s="31" t="s">
        <v>19</v>
      </c>
      <c r="M8" s="32"/>
      <c r="N8" s="31"/>
      <c r="O8" s="24" t="s">
        <v>20</v>
      </c>
    </row>
    <row r="9" spans="1:15" s="37" customFormat="1" ht="12.75" customHeight="1">
      <c r="A9" s="33"/>
      <c r="B9" s="26"/>
      <c r="C9" s="26"/>
      <c r="D9" s="34"/>
      <c r="E9" s="34"/>
      <c r="F9" s="35"/>
      <c r="G9" s="34"/>
      <c r="H9" s="36"/>
      <c r="I9" s="34"/>
      <c r="J9" s="36"/>
      <c r="L9" s="35"/>
      <c r="M9" s="34"/>
      <c r="N9" s="36"/>
      <c r="O9" s="38"/>
    </row>
    <row r="10" spans="1:16" s="37" customFormat="1" ht="12.75" customHeight="1">
      <c r="A10" s="39" t="s">
        <v>21</v>
      </c>
      <c r="B10" s="40" t="s">
        <v>22</v>
      </c>
      <c r="C10" s="41"/>
      <c r="D10" s="138">
        <v>623000</v>
      </c>
      <c r="E10" s="138">
        <v>65100</v>
      </c>
      <c r="F10" s="139">
        <v>0.924</v>
      </c>
      <c r="G10" s="138">
        <v>5126100</v>
      </c>
      <c r="H10" s="140">
        <v>0.0043</v>
      </c>
      <c r="I10" s="138">
        <v>3993600</v>
      </c>
      <c r="J10" s="140">
        <v>0.004</v>
      </c>
      <c r="L10" s="44">
        <v>0.8607594936708861</v>
      </c>
      <c r="M10" s="42">
        <v>85377</v>
      </c>
      <c r="N10" s="43">
        <v>3.445</v>
      </c>
      <c r="O10" s="123">
        <f>M10/(G10+M10)</f>
        <v>0.016382495787662498</v>
      </c>
      <c r="P10" s="136"/>
    </row>
    <row r="11" spans="1:16" s="37" customFormat="1" ht="12.75" customHeight="1">
      <c r="A11" s="46"/>
      <c r="B11" s="47"/>
      <c r="C11" s="26"/>
      <c r="D11" s="141" t="s">
        <v>98</v>
      </c>
      <c r="E11" s="141" t="s">
        <v>98</v>
      </c>
      <c r="F11" s="142" t="s">
        <v>98</v>
      </c>
      <c r="G11" s="141" t="s">
        <v>98</v>
      </c>
      <c r="H11" s="143" t="s">
        <v>98</v>
      </c>
      <c r="I11" s="141" t="s">
        <v>98</v>
      </c>
      <c r="J11" s="143" t="s">
        <v>98</v>
      </c>
      <c r="L11" s="35"/>
      <c r="M11" s="34"/>
      <c r="N11" s="36"/>
      <c r="O11" s="38"/>
      <c r="P11" s="45"/>
    </row>
    <row r="12" spans="1:16" s="37" customFormat="1" ht="12.75" customHeight="1">
      <c r="A12" s="39" t="s">
        <v>23</v>
      </c>
      <c r="B12" s="40" t="s">
        <v>24</v>
      </c>
      <c r="C12" s="41"/>
      <c r="D12" s="138">
        <v>94500</v>
      </c>
      <c r="E12" s="138">
        <v>8400</v>
      </c>
      <c r="F12" s="139">
        <v>0.829</v>
      </c>
      <c r="G12" s="138">
        <v>1082800</v>
      </c>
      <c r="H12" s="140">
        <v>0.0054</v>
      </c>
      <c r="I12" s="138">
        <v>992300</v>
      </c>
      <c r="J12" s="140">
        <v>0.0059</v>
      </c>
      <c r="L12" s="44">
        <v>0.7936167678932953</v>
      </c>
      <c r="M12" s="42">
        <v>20989.1</v>
      </c>
      <c r="N12" s="43">
        <v>4.595</v>
      </c>
      <c r="O12" s="123">
        <f>M12/(G12+M12)</f>
        <v>0.019015498522317348</v>
      </c>
      <c r="P12" s="135"/>
    </row>
    <row r="13" spans="1:16" s="37" customFormat="1" ht="12.75" customHeight="1">
      <c r="A13" s="48"/>
      <c r="B13" s="48"/>
      <c r="C13" s="48"/>
      <c r="D13" s="133" t="s">
        <v>98</v>
      </c>
      <c r="E13" s="133" t="s">
        <v>98</v>
      </c>
      <c r="F13" s="134" t="s">
        <v>98</v>
      </c>
      <c r="G13" s="133" t="s">
        <v>98</v>
      </c>
      <c r="H13" s="151" t="s">
        <v>98</v>
      </c>
      <c r="I13" s="133" t="s">
        <v>98</v>
      </c>
      <c r="J13" s="151" t="s">
        <v>98</v>
      </c>
      <c r="L13" s="50"/>
      <c r="M13" s="49"/>
      <c r="N13" s="52"/>
      <c r="O13" s="38"/>
      <c r="P13" s="45"/>
    </row>
    <row r="14" spans="1:17" s="58" customFormat="1" ht="12.75" customHeight="1">
      <c r="A14" s="53" t="s">
        <v>25</v>
      </c>
      <c r="B14" s="54" t="s">
        <v>26</v>
      </c>
      <c r="C14" s="55"/>
      <c r="D14" s="133">
        <v>400</v>
      </c>
      <c r="E14" s="133">
        <v>100</v>
      </c>
      <c r="F14" s="134">
        <v>0.783</v>
      </c>
      <c r="G14" s="133">
        <v>4500</v>
      </c>
      <c r="H14" s="137">
        <v>0.0416</v>
      </c>
      <c r="I14" s="133">
        <v>4200</v>
      </c>
      <c r="J14" s="137">
        <v>0.0444</v>
      </c>
      <c r="L14" s="59" t="s">
        <v>27</v>
      </c>
      <c r="M14" s="56"/>
      <c r="N14" s="57" t="s">
        <v>27</v>
      </c>
      <c r="O14" s="60"/>
      <c r="P14" s="45"/>
      <c r="Q14" s="37"/>
    </row>
    <row r="15" spans="1:16" s="37" customFormat="1" ht="12.75" customHeight="1">
      <c r="A15" s="61" t="s">
        <v>28</v>
      </c>
      <c r="B15" s="62" t="s">
        <v>29</v>
      </c>
      <c r="C15" s="63"/>
      <c r="D15" s="133">
        <v>42000</v>
      </c>
      <c r="E15" s="133">
        <v>4500</v>
      </c>
      <c r="F15" s="134">
        <v>0.824</v>
      </c>
      <c r="G15" s="133">
        <v>668500</v>
      </c>
      <c r="H15" s="137">
        <v>0.0056</v>
      </c>
      <c r="I15" s="133">
        <v>611400</v>
      </c>
      <c r="J15" s="137">
        <v>0.0061</v>
      </c>
      <c r="L15" s="64">
        <v>0.795484727755644</v>
      </c>
      <c r="M15" s="49">
        <v>14219.1</v>
      </c>
      <c r="N15" s="57">
        <v>4.719</v>
      </c>
      <c r="O15" s="124">
        <f>M15/(G15+M15)</f>
        <v>0.020827160101423853</v>
      </c>
      <c r="P15" s="136"/>
    </row>
    <row r="16" spans="1:16" s="37" customFormat="1" ht="12.75" customHeight="1">
      <c r="A16" s="61"/>
      <c r="B16" s="65">
        <v>26</v>
      </c>
      <c r="C16" s="63"/>
      <c r="D16" s="133">
        <v>2200</v>
      </c>
      <c r="E16" s="133">
        <v>500</v>
      </c>
      <c r="F16" s="134">
        <v>0.849</v>
      </c>
      <c r="G16" s="133">
        <v>110100</v>
      </c>
      <c r="H16" s="137">
        <v>0.0149</v>
      </c>
      <c r="I16" s="133">
        <v>103900</v>
      </c>
      <c r="J16" s="137">
        <v>0.0153</v>
      </c>
      <c r="L16" s="64">
        <v>0.8205645161290323</v>
      </c>
      <c r="M16" s="49">
        <v>2835.4</v>
      </c>
      <c r="N16" s="57">
        <v>12.194</v>
      </c>
      <c r="O16" s="124">
        <f>M16/(G16+M16)</f>
        <v>0.0251063882538159</v>
      </c>
      <c r="P16" s="136"/>
    </row>
    <row r="17" spans="1:16" s="37" customFormat="1" ht="12.75" customHeight="1">
      <c r="A17" s="61"/>
      <c r="B17" s="65">
        <v>28</v>
      </c>
      <c r="C17" s="63"/>
      <c r="D17" s="133">
        <v>2100</v>
      </c>
      <c r="E17" s="133">
        <v>300</v>
      </c>
      <c r="F17" s="134">
        <v>0.862</v>
      </c>
      <c r="G17" s="133">
        <v>78300</v>
      </c>
      <c r="H17" s="137">
        <v>0.0218</v>
      </c>
      <c r="I17" s="133">
        <v>73300</v>
      </c>
      <c r="J17" s="137">
        <v>0.0223</v>
      </c>
      <c r="L17" s="64">
        <v>0.8318318318318318</v>
      </c>
      <c r="M17" s="49">
        <v>2079.5</v>
      </c>
      <c r="N17" s="57">
        <v>15.512</v>
      </c>
      <c r="O17" s="124">
        <f>M17/(G17+M17)</f>
        <v>0.025871024328342426</v>
      </c>
      <c r="P17" s="136"/>
    </row>
    <row r="18" spans="1:15" s="37" customFormat="1" ht="12.75" customHeight="1">
      <c r="A18" s="61" t="s">
        <v>30</v>
      </c>
      <c r="B18" s="65">
        <v>35</v>
      </c>
      <c r="C18" s="63"/>
      <c r="D18" s="133">
        <v>1100</v>
      </c>
      <c r="E18" s="133">
        <v>400</v>
      </c>
      <c r="F18" s="134">
        <v>0.956</v>
      </c>
      <c r="G18" s="133">
        <v>31100</v>
      </c>
      <c r="H18" s="137">
        <v>0.0137</v>
      </c>
      <c r="I18" s="133">
        <v>27100</v>
      </c>
      <c r="J18" s="137">
        <v>0.0177</v>
      </c>
      <c r="L18" s="64" t="s">
        <v>27</v>
      </c>
      <c r="M18" s="49"/>
      <c r="N18" s="57" t="s">
        <v>27</v>
      </c>
      <c r="O18" s="124"/>
    </row>
    <row r="19" spans="1:16" s="37" customFormat="1" ht="12.75" customHeight="1">
      <c r="A19" s="61" t="s">
        <v>31</v>
      </c>
      <c r="B19" s="62" t="s">
        <v>32</v>
      </c>
      <c r="C19" s="63"/>
      <c r="D19" s="133">
        <v>2100</v>
      </c>
      <c r="E19" s="133">
        <v>400</v>
      </c>
      <c r="F19" s="134">
        <v>0.869</v>
      </c>
      <c r="G19" s="133">
        <v>20700</v>
      </c>
      <c r="H19" s="137">
        <v>0.0225</v>
      </c>
      <c r="I19" s="133">
        <v>17300</v>
      </c>
      <c r="J19" s="137">
        <v>0.0235</v>
      </c>
      <c r="L19" s="64" t="s">
        <v>27</v>
      </c>
      <c r="M19" s="49"/>
      <c r="N19" s="57" t="s">
        <v>27</v>
      </c>
      <c r="O19" s="124"/>
      <c r="P19" s="136"/>
    </row>
    <row r="20" spans="1:16" s="37" customFormat="1" ht="12.75" customHeight="1">
      <c r="A20" s="61" t="s">
        <v>33</v>
      </c>
      <c r="B20" s="62" t="s">
        <v>34</v>
      </c>
      <c r="C20" s="63"/>
      <c r="D20" s="133">
        <v>48900</v>
      </c>
      <c r="E20" s="133">
        <v>3000</v>
      </c>
      <c r="F20" s="134">
        <v>0.817</v>
      </c>
      <c r="G20" s="133">
        <v>358100</v>
      </c>
      <c r="H20" s="137">
        <v>0.0124</v>
      </c>
      <c r="I20" s="133">
        <v>332300</v>
      </c>
      <c r="J20" s="137">
        <v>0.0133</v>
      </c>
      <c r="L20" s="64">
        <v>0.7697744867048132</v>
      </c>
      <c r="M20" s="49">
        <v>5793.8</v>
      </c>
      <c r="N20" s="57">
        <v>11.654</v>
      </c>
      <c r="O20" s="124">
        <f>M20/(G20+M20)</f>
        <v>0.015921678247884413</v>
      </c>
      <c r="P20" s="136"/>
    </row>
    <row r="21" spans="1:16" s="37" customFormat="1" ht="12.75" customHeight="1">
      <c r="A21" s="66"/>
      <c r="B21" s="48"/>
      <c r="C21" s="48"/>
      <c r="D21" s="49"/>
      <c r="E21" s="49"/>
      <c r="F21" s="50"/>
      <c r="G21" s="49"/>
      <c r="H21" s="51"/>
      <c r="I21" s="49"/>
      <c r="J21" s="67"/>
      <c r="L21" s="68"/>
      <c r="M21" s="69"/>
      <c r="N21" s="70"/>
      <c r="O21" s="124"/>
      <c r="P21" s="45"/>
    </row>
    <row r="22" spans="1:16" s="37" customFormat="1" ht="12.75" customHeight="1">
      <c r="A22" s="39" t="s">
        <v>35</v>
      </c>
      <c r="B22" s="71" t="s">
        <v>36</v>
      </c>
      <c r="C22" s="41"/>
      <c r="D22" s="138">
        <v>528500</v>
      </c>
      <c r="E22" s="138">
        <v>56700</v>
      </c>
      <c r="F22" s="139">
        <v>0.938</v>
      </c>
      <c r="G22" s="138">
        <v>4043300</v>
      </c>
      <c r="H22" s="140">
        <v>0.0052</v>
      </c>
      <c r="I22" s="138">
        <v>3001300</v>
      </c>
      <c r="J22" s="140">
        <v>0.0049</v>
      </c>
      <c r="L22" s="44">
        <v>0.8707031870050618</v>
      </c>
      <c r="M22" s="42">
        <v>64387.9</v>
      </c>
      <c r="N22" s="43">
        <v>4.3</v>
      </c>
      <c r="O22" s="123">
        <f>M22/(G22+M22)</f>
        <v>0.015674973748614155</v>
      </c>
      <c r="P22" s="135"/>
    </row>
    <row r="23" spans="1:16" s="37" customFormat="1" ht="12.75" customHeight="1">
      <c r="A23" s="72"/>
      <c r="B23" s="73"/>
      <c r="C23" s="73"/>
      <c r="D23" s="133" t="s">
        <v>98</v>
      </c>
      <c r="E23" s="133" t="s">
        <v>98</v>
      </c>
      <c r="F23" s="134" t="s">
        <v>98</v>
      </c>
      <c r="G23" s="133" t="s">
        <v>98</v>
      </c>
      <c r="H23" s="151" t="s">
        <v>98</v>
      </c>
      <c r="I23" s="133" t="s">
        <v>98</v>
      </c>
      <c r="J23" s="151" t="s">
        <v>98</v>
      </c>
      <c r="L23" s="74"/>
      <c r="M23" s="75"/>
      <c r="N23" s="76"/>
      <c r="O23" s="38"/>
      <c r="P23" s="45"/>
    </row>
    <row r="24" spans="1:16" s="37" customFormat="1" ht="12.75" customHeight="1">
      <c r="A24" s="77" t="s">
        <v>37</v>
      </c>
      <c r="B24" s="78" t="s">
        <v>38</v>
      </c>
      <c r="C24" s="73"/>
      <c r="D24" s="133">
        <v>92700</v>
      </c>
      <c r="E24" s="133">
        <v>12500</v>
      </c>
      <c r="F24" s="134">
        <v>0.941</v>
      </c>
      <c r="G24" s="133">
        <v>620700</v>
      </c>
      <c r="H24" s="137">
        <v>0.0103</v>
      </c>
      <c r="I24" s="133">
        <v>507000</v>
      </c>
      <c r="J24" s="137">
        <v>0.0113</v>
      </c>
      <c r="L24" s="79">
        <v>0.8971259306700825</v>
      </c>
      <c r="M24" s="49">
        <v>10174.7</v>
      </c>
      <c r="N24" s="57">
        <v>12.224</v>
      </c>
      <c r="O24" s="124">
        <f aca="true" t="shared" si="0" ref="O24:O29">M24/(G24+M24)</f>
        <v>0.01612792524410949</v>
      </c>
      <c r="P24" s="136"/>
    </row>
    <row r="25" spans="1:16" s="37" customFormat="1" ht="12.75" customHeight="1">
      <c r="A25" s="61" t="s">
        <v>39</v>
      </c>
      <c r="B25" s="62" t="s">
        <v>40</v>
      </c>
      <c r="C25" s="48"/>
      <c r="D25" s="133">
        <v>17100</v>
      </c>
      <c r="E25" s="133">
        <v>3800</v>
      </c>
      <c r="F25" s="134">
        <v>0.963</v>
      </c>
      <c r="G25" s="133">
        <v>242800</v>
      </c>
      <c r="H25" s="137">
        <v>0.017</v>
      </c>
      <c r="I25" s="133">
        <v>203300</v>
      </c>
      <c r="J25" s="137">
        <v>0.0139</v>
      </c>
      <c r="L25" s="79">
        <v>0.9513089005235602</v>
      </c>
      <c r="M25" s="49">
        <v>4176.6</v>
      </c>
      <c r="N25" s="57">
        <v>22.301</v>
      </c>
      <c r="O25" s="124">
        <f t="shared" si="0"/>
        <v>0.016910913827463816</v>
      </c>
      <c r="P25" s="136"/>
    </row>
    <row r="26" spans="1:16" s="37" customFormat="1" ht="12.75" customHeight="1">
      <c r="A26" s="61" t="s">
        <v>41</v>
      </c>
      <c r="B26" s="62" t="s">
        <v>42</v>
      </c>
      <c r="C26" s="48"/>
      <c r="D26" s="133">
        <v>30700</v>
      </c>
      <c r="E26" s="133">
        <v>3300</v>
      </c>
      <c r="F26" s="134">
        <v>0.887</v>
      </c>
      <c r="G26" s="133">
        <v>215000</v>
      </c>
      <c r="H26" s="137">
        <v>0.0261</v>
      </c>
      <c r="I26" s="133">
        <v>164400</v>
      </c>
      <c r="J26" s="137">
        <v>0.0226</v>
      </c>
      <c r="L26" s="79">
        <v>0.8443223443223443</v>
      </c>
      <c r="M26" s="49">
        <v>5512</v>
      </c>
      <c r="N26" s="57">
        <v>12.597</v>
      </c>
      <c r="O26" s="124">
        <f t="shared" si="0"/>
        <v>0.024996372079524015</v>
      </c>
      <c r="P26" s="136"/>
    </row>
    <row r="27" spans="1:16" s="37" customFormat="1" ht="12.75" customHeight="1">
      <c r="A27" s="61" t="s">
        <v>43</v>
      </c>
      <c r="B27" s="62" t="s">
        <v>44</v>
      </c>
      <c r="C27" s="48"/>
      <c r="D27" s="133">
        <v>25100</v>
      </c>
      <c r="E27" s="133">
        <v>1800</v>
      </c>
      <c r="F27" s="134">
        <v>0.907</v>
      </c>
      <c r="G27" s="133">
        <v>182000</v>
      </c>
      <c r="H27" s="137">
        <v>0.0191</v>
      </c>
      <c r="I27" s="133">
        <v>156000</v>
      </c>
      <c r="J27" s="137">
        <v>0.0207</v>
      </c>
      <c r="L27" s="79">
        <v>0.8493493493493494</v>
      </c>
      <c r="M27" s="49">
        <v>5013.2</v>
      </c>
      <c r="N27" s="57">
        <v>9.735</v>
      </c>
      <c r="O27" s="124">
        <f t="shared" si="0"/>
        <v>0.02680666391463276</v>
      </c>
      <c r="P27" s="136"/>
    </row>
    <row r="28" spans="1:16" s="37" customFormat="1" ht="12.75" customHeight="1">
      <c r="A28" s="61"/>
      <c r="B28" s="62" t="s">
        <v>45</v>
      </c>
      <c r="C28" s="48"/>
      <c r="D28" s="133">
        <v>19000</v>
      </c>
      <c r="E28" s="133">
        <v>900</v>
      </c>
      <c r="F28" s="134">
        <v>0.884</v>
      </c>
      <c r="G28" s="133">
        <v>121800</v>
      </c>
      <c r="H28" s="137">
        <v>0.0263</v>
      </c>
      <c r="I28" s="133">
        <v>107400</v>
      </c>
      <c r="J28" s="137">
        <v>0.0289</v>
      </c>
      <c r="L28" s="79">
        <v>0.859465737514518</v>
      </c>
      <c r="M28" s="49">
        <v>4227.8</v>
      </c>
      <c r="N28" s="57">
        <v>11.077</v>
      </c>
      <c r="O28" s="124">
        <f t="shared" si="0"/>
        <v>0.033546566709884644</v>
      </c>
      <c r="P28" s="136"/>
    </row>
    <row r="29" spans="1:16" s="37" customFormat="1" ht="12.75" customHeight="1">
      <c r="A29" s="61" t="s">
        <v>46</v>
      </c>
      <c r="B29" s="62" t="s">
        <v>47</v>
      </c>
      <c r="C29" s="48"/>
      <c r="D29" s="133">
        <v>20400</v>
      </c>
      <c r="E29" s="133">
        <v>4100</v>
      </c>
      <c r="F29" s="134">
        <v>0.96</v>
      </c>
      <c r="G29" s="133">
        <v>237800</v>
      </c>
      <c r="H29" s="137">
        <v>0.0107</v>
      </c>
      <c r="I29" s="133">
        <v>208000</v>
      </c>
      <c r="J29" s="137">
        <v>0.0115</v>
      </c>
      <c r="L29" s="79">
        <v>0.9500482625482626</v>
      </c>
      <c r="M29" s="49">
        <v>5097.9</v>
      </c>
      <c r="N29" s="57">
        <v>15.536</v>
      </c>
      <c r="O29" s="124">
        <f t="shared" si="0"/>
        <v>0.020987830689355485</v>
      </c>
      <c r="P29" s="136"/>
    </row>
    <row r="30" spans="1:15" s="37" customFormat="1" ht="14.25">
      <c r="A30" s="61" t="s">
        <v>48</v>
      </c>
      <c r="B30" s="65">
        <v>68</v>
      </c>
      <c r="C30" s="48"/>
      <c r="D30" s="133">
        <v>18500</v>
      </c>
      <c r="E30" s="133">
        <v>1100</v>
      </c>
      <c r="F30" s="134">
        <v>0.889</v>
      </c>
      <c r="G30" s="133">
        <v>69600</v>
      </c>
      <c r="H30" s="137">
        <v>0.0338</v>
      </c>
      <c r="I30" s="133">
        <v>43900</v>
      </c>
      <c r="J30" s="137">
        <v>0.0435</v>
      </c>
      <c r="L30" s="64" t="s">
        <v>27</v>
      </c>
      <c r="M30" s="49"/>
      <c r="N30" s="57" t="s">
        <v>27</v>
      </c>
      <c r="O30" s="124"/>
    </row>
    <row r="31" spans="1:15" s="37" customFormat="1" ht="14.25">
      <c r="A31" s="61" t="s">
        <v>49</v>
      </c>
      <c r="B31" s="62" t="s">
        <v>50</v>
      </c>
      <c r="C31" s="48"/>
      <c r="D31" s="133">
        <v>101300</v>
      </c>
      <c r="E31" s="133">
        <v>3700</v>
      </c>
      <c r="F31" s="134">
        <v>0.859</v>
      </c>
      <c r="G31" s="133">
        <v>460100</v>
      </c>
      <c r="H31" s="137">
        <v>0.0133</v>
      </c>
      <c r="I31" s="133">
        <v>369700</v>
      </c>
      <c r="J31" s="137">
        <v>0.016</v>
      </c>
      <c r="L31" s="64" t="s">
        <v>27</v>
      </c>
      <c r="M31" s="49"/>
      <c r="N31" s="57" t="s">
        <v>27</v>
      </c>
      <c r="O31" s="124"/>
    </row>
    <row r="32" spans="1:16" s="37" customFormat="1" ht="14.25">
      <c r="A32" s="61" t="s">
        <v>51</v>
      </c>
      <c r="B32" s="62" t="s">
        <v>52</v>
      </c>
      <c r="C32" s="48"/>
      <c r="D32" s="133">
        <f>SUM(D30:D31)</f>
        <v>119800</v>
      </c>
      <c r="E32" s="133">
        <f aca="true" t="shared" si="1" ref="E32:I32">SUM(E30:E31)</f>
        <v>4800</v>
      </c>
      <c r="F32" s="134"/>
      <c r="G32" s="133">
        <f t="shared" si="1"/>
        <v>529700</v>
      </c>
      <c r="H32" s="137"/>
      <c r="I32" s="133">
        <f t="shared" si="1"/>
        <v>413600</v>
      </c>
      <c r="J32" s="137"/>
      <c r="L32" s="79">
        <v>0.8389528795811518</v>
      </c>
      <c r="M32" s="49">
        <v>12933.6</v>
      </c>
      <c r="N32" s="57">
        <v>8.16</v>
      </c>
      <c r="O32" s="124">
        <f>M32/(G32+M32)</f>
        <v>0.023834867579154703</v>
      </c>
      <c r="P32" s="136"/>
    </row>
    <row r="33" spans="1:15" ht="14.25">
      <c r="A33" s="61" t="s">
        <v>53</v>
      </c>
      <c r="B33" s="62" t="s">
        <v>54</v>
      </c>
      <c r="C33" s="48"/>
      <c r="D33" s="133">
        <v>28400</v>
      </c>
      <c r="E33" s="133">
        <v>3300</v>
      </c>
      <c r="F33" s="134">
        <v>0.912</v>
      </c>
      <c r="G33" s="133">
        <v>367900</v>
      </c>
      <c r="H33" s="137">
        <v>0.0349</v>
      </c>
      <c r="I33" s="133">
        <v>244000</v>
      </c>
      <c r="J33" s="137">
        <v>0.0272</v>
      </c>
      <c r="L33" s="79" t="s">
        <v>27</v>
      </c>
      <c r="M33" s="49">
        <v>2092.6</v>
      </c>
      <c r="N33" s="57">
        <v>19.086</v>
      </c>
      <c r="O33" s="124"/>
    </row>
    <row r="34" spans="1:16" ht="14.25">
      <c r="A34" s="61" t="s">
        <v>55</v>
      </c>
      <c r="B34" s="65">
        <v>84</v>
      </c>
      <c r="C34" s="48"/>
      <c r="D34" s="133">
        <v>8700</v>
      </c>
      <c r="E34" s="133">
        <v>5100</v>
      </c>
      <c r="F34" s="134">
        <v>0.995</v>
      </c>
      <c r="G34" s="133">
        <v>217100</v>
      </c>
      <c r="H34" s="137">
        <v>0.0161</v>
      </c>
      <c r="I34" s="133">
        <v>169200</v>
      </c>
      <c r="J34" s="137">
        <v>0.0114</v>
      </c>
      <c r="L34" s="79">
        <v>0.8943771964076532</v>
      </c>
      <c r="M34" s="49">
        <v>3052.2</v>
      </c>
      <c r="N34" s="57">
        <v>30.004</v>
      </c>
      <c r="O34" s="124">
        <f>M34/(G34+M34)</f>
        <v>0.013864044965255853</v>
      </c>
      <c r="P34" s="136"/>
    </row>
    <row r="35" spans="1:16" ht="14.25">
      <c r="A35" s="61" t="s">
        <v>56</v>
      </c>
      <c r="B35" s="65">
        <v>85</v>
      </c>
      <c r="C35" s="48"/>
      <c r="D35" s="133">
        <v>33600</v>
      </c>
      <c r="E35" s="133">
        <v>9300</v>
      </c>
      <c r="F35" s="134">
        <v>0.982</v>
      </c>
      <c r="G35" s="133">
        <v>388200</v>
      </c>
      <c r="H35" s="137">
        <v>0.0125</v>
      </c>
      <c r="I35" s="133">
        <v>242100</v>
      </c>
      <c r="J35" s="137">
        <v>0.0146</v>
      </c>
      <c r="L35" s="79">
        <v>0.821301775147929</v>
      </c>
      <c r="M35" s="49">
        <v>2898.4</v>
      </c>
      <c r="N35" s="57">
        <v>31.975</v>
      </c>
      <c r="O35" s="124">
        <f>M35/(G35+M35)</f>
        <v>0.007410922673168696</v>
      </c>
      <c r="P35" s="136"/>
    </row>
    <row r="36" spans="1:16" ht="14.25">
      <c r="A36" s="61" t="s">
        <v>57</v>
      </c>
      <c r="B36" s="62" t="s">
        <v>58</v>
      </c>
      <c r="C36" s="48"/>
      <c r="D36" s="133">
        <v>73900</v>
      </c>
      <c r="E36" s="133">
        <v>5300</v>
      </c>
      <c r="F36" s="134">
        <v>0.925</v>
      </c>
      <c r="G36" s="133">
        <v>773600</v>
      </c>
      <c r="H36" s="137">
        <v>0.0098</v>
      </c>
      <c r="I36" s="133">
        <v>537500</v>
      </c>
      <c r="J36" s="137">
        <v>0.0105</v>
      </c>
      <c r="L36" s="79">
        <v>0.8703000379794911</v>
      </c>
      <c r="M36" s="49">
        <v>10736.5</v>
      </c>
      <c r="N36" s="57">
        <v>8.271</v>
      </c>
      <c r="O36" s="124">
        <f>M36/(G36+M36)</f>
        <v>0.013688640016115533</v>
      </c>
      <c r="P36" s="136"/>
    </row>
    <row r="37" spans="1:15" ht="14.25">
      <c r="A37" s="61" t="s">
        <v>59</v>
      </c>
      <c r="B37" s="62" t="s">
        <v>60</v>
      </c>
      <c r="C37" s="48"/>
      <c r="D37" s="133">
        <v>25800</v>
      </c>
      <c r="E37" s="133">
        <v>1600</v>
      </c>
      <c r="F37" s="134">
        <v>0.863</v>
      </c>
      <c r="G37" s="133">
        <v>103300</v>
      </c>
      <c r="H37" s="137">
        <v>0.0303</v>
      </c>
      <c r="I37" s="133">
        <v>56700</v>
      </c>
      <c r="J37" s="137">
        <v>0.0423</v>
      </c>
      <c r="L37" s="79" t="s">
        <v>27</v>
      </c>
      <c r="M37" s="49"/>
      <c r="N37" s="57" t="s">
        <v>27</v>
      </c>
      <c r="O37" s="124"/>
    </row>
    <row r="38" spans="1:15" ht="14.25">
      <c r="A38" s="61" t="s">
        <v>61</v>
      </c>
      <c r="B38" s="62" t="s">
        <v>62</v>
      </c>
      <c r="C38" s="48"/>
      <c r="D38" s="133">
        <v>52300</v>
      </c>
      <c r="E38" s="133">
        <v>1900</v>
      </c>
      <c r="F38" s="134">
        <v>0.898</v>
      </c>
      <c r="G38" s="133">
        <v>165200</v>
      </c>
      <c r="H38" s="137">
        <v>0.023</v>
      </c>
      <c r="I38" s="133">
        <v>99500</v>
      </c>
      <c r="J38" s="137">
        <v>0.0312</v>
      </c>
      <c r="L38" s="79" t="s">
        <v>27</v>
      </c>
      <c r="M38" s="49"/>
      <c r="N38" s="57" t="s">
        <v>27</v>
      </c>
      <c r="O38" s="124"/>
    </row>
    <row r="39" spans="1:16" ht="14.25">
      <c r="A39" s="82" t="s">
        <v>63</v>
      </c>
      <c r="B39" s="83" t="s">
        <v>64</v>
      </c>
      <c r="C39" s="84"/>
      <c r="D39" s="133">
        <f>SUM(D37:D38)</f>
        <v>78100</v>
      </c>
      <c r="E39" s="133">
        <f>SUM(E37:E38)</f>
        <v>3500</v>
      </c>
      <c r="F39" s="134"/>
      <c r="G39" s="133">
        <f>SUM(G37:G38)</f>
        <v>268500</v>
      </c>
      <c r="H39" s="137"/>
      <c r="I39" s="133">
        <f>SUM(I37:I38)</f>
        <v>156200</v>
      </c>
      <c r="J39" s="137"/>
      <c r="L39" s="79">
        <v>0.8344887348353552</v>
      </c>
      <c r="M39" s="49">
        <v>2700.1</v>
      </c>
      <c r="N39" s="57">
        <v>16.912</v>
      </c>
      <c r="O39" s="124">
        <f>M39/(G39+M39)</f>
        <v>0.009956117272818116</v>
      </c>
      <c r="P39" s="136"/>
    </row>
    <row r="40" spans="4:16" s="85" customFormat="1" ht="14.25">
      <c r="D40" s="86"/>
      <c r="E40" s="86"/>
      <c r="F40" s="87"/>
      <c r="G40" s="86"/>
      <c r="H40" s="88"/>
      <c r="I40" s="86"/>
      <c r="J40" s="88"/>
      <c r="O40" s="24"/>
      <c r="P40" s="45"/>
    </row>
    <row r="41" spans="4:10" ht="12" customHeight="1">
      <c r="D41" s="85"/>
      <c r="E41" s="85"/>
      <c r="F41" s="85"/>
      <c r="G41" s="85"/>
      <c r="H41" s="85"/>
      <c r="I41" s="85"/>
      <c r="J41" s="85"/>
    </row>
    <row r="42" spans="4:10" ht="12" customHeight="1">
      <c r="D42" s="85"/>
      <c r="E42" s="85"/>
      <c r="F42" s="85"/>
      <c r="G42" s="85"/>
      <c r="H42" s="85"/>
      <c r="I42" s="85"/>
      <c r="J42" s="85"/>
    </row>
    <row r="43" spans="2:10" ht="14.25">
      <c r="B43" s="89" t="s">
        <v>65</v>
      </c>
      <c r="D43" s="85"/>
      <c r="E43" s="85"/>
      <c r="F43" s="85"/>
      <c r="G43" s="85"/>
      <c r="H43" s="85"/>
      <c r="I43" s="85"/>
      <c r="J43" s="85"/>
    </row>
    <row r="44" ht="14.25">
      <c r="B44" s="85" t="s">
        <v>66</v>
      </c>
    </row>
    <row r="45" ht="14.25">
      <c r="B45" s="85" t="s">
        <v>67</v>
      </c>
    </row>
    <row r="46" ht="14.25">
      <c r="B46" s="90" t="s">
        <v>68</v>
      </c>
    </row>
    <row r="47" ht="14.25">
      <c r="B47" s="85" t="s">
        <v>69</v>
      </c>
    </row>
    <row r="49" spans="1:2" ht="14.25">
      <c r="A49" s="85" t="s">
        <v>70</v>
      </c>
      <c r="B49" s="91"/>
    </row>
  </sheetData>
  <mergeCells count="2">
    <mergeCell ref="F5:J5"/>
    <mergeCell ref="L5:N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 topLeftCell="E1">
      <selection activeCell="M12" sqref="M12:M18"/>
    </sheetView>
  </sheetViews>
  <sheetFormatPr defaultColWidth="11.00390625" defaultRowHeight="14.25"/>
  <cols>
    <col min="1" max="1" width="5.75390625" style="117" customWidth="1"/>
    <col min="2" max="2" width="18.25390625" style="117" customWidth="1"/>
    <col min="3" max="4" width="12.25390625" style="118" customWidth="1"/>
    <col min="5" max="5" width="7.75390625" style="119" customWidth="1"/>
    <col min="6" max="6" width="11.75390625" style="118" customWidth="1"/>
    <col min="7" max="7" width="7.75390625" style="120" customWidth="1"/>
    <col min="8" max="8" width="6.625" style="118" customWidth="1"/>
    <col min="9" max="9" width="7.75390625" style="120" customWidth="1"/>
    <col min="10" max="16384" width="11.00390625" style="37" customWidth="1"/>
  </cols>
  <sheetData>
    <row r="1" spans="1:10" s="7" customFormat="1" ht="18">
      <c r="A1" s="1" t="s">
        <v>99</v>
      </c>
      <c r="B1" s="2"/>
      <c r="C1" s="3"/>
      <c r="D1" s="4"/>
      <c r="E1" s="4"/>
      <c r="F1" s="92"/>
      <c r="G1" s="4"/>
      <c r="H1" s="93"/>
      <c r="I1" s="4"/>
      <c r="J1" s="93"/>
    </row>
    <row r="2" spans="1:10" s="7" customFormat="1" ht="18">
      <c r="A2" s="9" t="s">
        <v>0</v>
      </c>
      <c r="B2" s="2"/>
      <c r="C2" s="10"/>
      <c r="D2" s="4"/>
      <c r="E2" s="4"/>
      <c r="F2" s="92"/>
      <c r="G2" s="4"/>
      <c r="H2" s="93"/>
      <c r="I2" s="4"/>
      <c r="J2" s="93"/>
    </row>
    <row r="3" spans="4:14" s="7" customFormat="1" ht="13">
      <c r="D3" s="4"/>
      <c r="E3" s="4"/>
      <c r="F3" s="92"/>
      <c r="G3" s="4"/>
      <c r="H3" s="93"/>
      <c r="I3" s="4"/>
      <c r="J3" s="93"/>
      <c r="K3" s="128"/>
      <c r="L3" s="128"/>
      <c r="M3" s="128"/>
      <c r="N3" s="128"/>
    </row>
    <row r="4" spans="1:14" s="16" customFormat="1" ht="15.5">
      <c r="A4" s="11" t="s">
        <v>100</v>
      </c>
      <c r="B4" s="11"/>
      <c r="C4" s="11"/>
      <c r="D4" s="13"/>
      <c r="E4" s="13"/>
      <c r="F4" s="94"/>
      <c r="G4" s="13"/>
      <c r="H4" s="95"/>
      <c r="I4" s="13"/>
      <c r="J4" s="95"/>
      <c r="K4" s="129"/>
      <c r="L4" s="129"/>
      <c r="M4" s="129"/>
      <c r="N4" s="129"/>
    </row>
    <row r="5" spans="1:13" ht="14.25">
      <c r="A5" s="12"/>
      <c r="B5" s="12"/>
      <c r="C5" s="13"/>
      <c r="D5" s="13"/>
      <c r="E5" s="148" t="s">
        <v>1</v>
      </c>
      <c r="F5" s="149"/>
      <c r="G5" s="149"/>
      <c r="H5" s="149"/>
      <c r="I5" s="150"/>
      <c r="J5" s="16"/>
      <c r="K5" s="148" t="s">
        <v>2</v>
      </c>
      <c r="L5" s="149"/>
      <c r="M5" s="150"/>
    </row>
    <row r="6" spans="1:13" ht="14.25">
      <c r="A6" s="96"/>
      <c r="B6" s="97"/>
      <c r="C6" s="21" t="s">
        <v>3</v>
      </c>
      <c r="D6" s="22"/>
      <c r="E6" s="21" t="s">
        <v>4</v>
      </c>
      <c r="F6" s="22" t="s">
        <v>5</v>
      </c>
      <c r="G6" s="21" t="s">
        <v>6</v>
      </c>
      <c r="H6" s="22" t="s">
        <v>7</v>
      </c>
      <c r="I6" s="21" t="s">
        <v>6</v>
      </c>
      <c r="J6" s="23"/>
      <c r="K6" s="21" t="s">
        <v>4</v>
      </c>
      <c r="L6" s="22" t="s">
        <v>8</v>
      </c>
      <c r="M6" s="21" t="s">
        <v>6</v>
      </c>
    </row>
    <row r="7" spans="1:13" ht="14.25">
      <c r="A7" s="98"/>
      <c r="B7" s="99" t="s">
        <v>71</v>
      </c>
      <c r="C7" s="27" t="s">
        <v>9</v>
      </c>
      <c r="D7" s="28" t="s">
        <v>10</v>
      </c>
      <c r="E7" s="27" t="s">
        <v>11</v>
      </c>
      <c r="F7" s="28" t="s">
        <v>12</v>
      </c>
      <c r="G7" s="27" t="s">
        <v>13</v>
      </c>
      <c r="H7" s="28" t="s">
        <v>14</v>
      </c>
      <c r="I7" s="27" t="s">
        <v>15</v>
      </c>
      <c r="J7" s="23"/>
      <c r="K7" s="27" t="s">
        <v>11</v>
      </c>
      <c r="L7" s="28"/>
      <c r="M7" s="27" t="s">
        <v>16</v>
      </c>
    </row>
    <row r="8" spans="1:14" ht="14.25">
      <c r="A8" s="29"/>
      <c r="B8" s="100"/>
      <c r="C8" s="31" t="s">
        <v>18</v>
      </c>
      <c r="D8" s="31" t="s">
        <v>18</v>
      </c>
      <c r="E8" s="31" t="s">
        <v>19</v>
      </c>
      <c r="F8" s="32"/>
      <c r="G8" s="31"/>
      <c r="H8" s="32"/>
      <c r="I8" s="31"/>
      <c r="J8" s="23"/>
      <c r="K8" s="31" t="s">
        <v>19</v>
      </c>
      <c r="L8" s="32"/>
      <c r="M8" s="31"/>
      <c r="N8" s="37" t="s">
        <v>95</v>
      </c>
    </row>
    <row r="9" spans="1:9" ht="14.25">
      <c r="A9" s="26"/>
      <c r="B9" s="26"/>
      <c r="C9" s="28"/>
      <c r="D9" s="28"/>
      <c r="E9" s="35"/>
      <c r="F9" s="28"/>
      <c r="G9" s="36"/>
      <c r="H9" s="28"/>
      <c r="I9" s="36"/>
    </row>
    <row r="10" spans="1:9" ht="14.25">
      <c r="A10" s="101"/>
      <c r="B10" s="101" t="s">
        <v>72</v>
      </c>
      <c r="C10" s="102"/>
      <c r="D10" s="102"/>
      <c r="E10" s="103"/>
      <c r="F10" s="102"/>
      <c r="G10" s="104"/>
      <c r="H10" s="102"/>
      <c r="I10" s="104"/>
    </row>
    <row r="11" spans="1:19" ht="14.25">
      <c r="A11" s="105" t="s">
        <v>22</v>
      </c>
      <c r="B11" s="106" t="s">
        <v>73</v>
      </c>
      <c r="C11" s="138">
        <v>623000</v>
      </c>
      <c r="D11" s="138">
        <v>65100</v>
      </c>
      <c r="E11" s="139">
        <v>0.924</v>
      </c>
      <c r="F11" s="138">
        <v>5126100</v>
      </c>
      <c r="G11" s="140">
        <v>0.0043</v>
      </c>
      <c r="H11" s="138">
        <v>3993600</v>
      </c>
      <c r="I11" s="144">
        <v>0.004</v>
      </c>
      <c r="K11" s="44">
        <v>0.8607594936708861</v>
      </c>
      <c r="L11" s="42">
        <v>85377</v>
      </c>
      <c r="M11" s="126">
        <v>0.03445</v>
      </c>
      <c r="N11" s="107">
        <f aca="true" t="shared" si="0" ref="N11:N18">L11/F11</f>
        <v>0.01665535202200503</v>
      </c>
      <c r="O11" s="135"/>
      <c r="P11" s="131"/>
      <c r="Q11" s="110"/>
      <c r="R11" s="110"/>
      <c r="S11" s="37">
        <f>ROUND(P11/100,0)*100</f>
        <v>0</v>
      </c>
    </row>
    <row r="12" spans="1:19" ht="14.25">
      <c r="A12" s="108"/>
      <c r="B12" s="109" t="s">
        <v>74</v>
      </c>
      <c r="C12" s="133">
        <v>122400</v>
      </c>
      <c r="D12" s="133">
        <v>14200</v>
      </c>
      <c r="E12" s="134">
        <v>0.91</v>
      </c>
      <c r="F12" s="133">
        <v>970200</v>
      </c>
      <c r="G12" s="137">
        <v>0.0078</v>
      </c>
      <c r="H12" s="133">
        <v>790700</v>
      </c>
      <c r="I12" s="145">
        <v>0.0078</v>
      </c>
      <c r="K12" s="125">
        <v>0.8320146934162193</v>
      </c>
      <c r="L12" s="146">
        <v>13404.1</v>
      </c>
      <c r="M12" s="147">
        <v>0.07295</v>
      </c>
      <c r="N12" s="50">
        <f t="shared" si="0"/>
        <v>0.01381581117295403</v>
      </c>
      <c r="O12" s="136"/>
      <c r="P12" s="131"/>
      <c r="Q12" s="110"/>
      <c r="R12" s="110"/>
      <c r="S12" s="37">
        <f aca="true" t="shared" si="1" ref="S12:S18">ROUND(P12/100,0)*100</f>
        <v>0</v>
      </c>
    </row>
    <row r="13" spans="1:19" ht="14.25">
      <c r="A13" s="108"/>
      <c r="B13" s="109" t="s">
        <v>75</v>
      </c>
      <c r="C13" s="133">
        <v>121900</v>
      </c>
      <c r="D13" s="133">
        <v>14100</v>
      </c>
      <c r="E13" s="134">
        <v>0.933</v>
      </c>
      <c r="F13" s="133">
        <v>1047800</v>
      </c>
      <c r="G13" s="137">
        <v>0.0078</v>
      </c>
      <c r="H13" s="133">
        <v>800400</v>
      </c>
      <c r="I13" s="145">
        <v>0.0088</v>
      </c>
      <c r="K13" s="125">
        <v>0.9033059023836549</v>
      </c>
      <c r="L13" s="146">
        <v>15523.2</v>
      </c>
      <c r="M13" s="147">
        <v>0.08782999999999999</v>
      </c>
      <c r="N13" s="50">
        <f t="shared" si="0"/>
        <v>0.014815041038366101</v>
      </c>
      <c r="O13" s="136"/>
      <c r="P13" s="131"/>
      <c r="Q13" s="110"/>
      <c r="R13" s="110"/>
      <c r="S13" s="37">
        <f t="shared" si="1"/>
        <v>0</v>
      </c>
    </row>
    <row r="14" spans="1:19" ht="14.25">
      <c r="A14" s="108"/>
      <c r="B14" s="109" t="s">
        <v>76</v>
      </c>
      <c r="C14" s="133">
        <v>77300</v>
      </c>
      <c r="D14" s="133">
        <v>7500</v>
      </c>
      <c r="E14" s="134">
        <v>0.935</v>
      </c>
      <c r="F14" s="133">
        <v>688300</v>
      </c>
      <c r="G14" s="137">
        <v>0.0112</v>
      </c>
      <c r="H14" s="133">
        <v>529400</v>
      </c>
      <c r="I14" s="145">
        <v>0.0093</v>
      </c>
      <c r="K14" s="125">
        <v>0.7594044928884753</v>
      </c>
      <c r="L14" s="146">
        <v>12887.5</v>
      </c>
      <c r="M14" s="147">
        <v>0.07452</v>
      </c>
      <c r="N14" s="50">
        <f t="shared" si="0"/>
        <v>0.018723667005666134</v>
      </c>
      <c r="O14" s="136"/>
      <c r="P14" s="131"/>
      <c r="Q14" s="110"/>
      <c r="R14" s="110"/>
      <c r="S14" s="37">
        <f t="shared" si="1"/>
        <v>0</v>
      </c>
    </row>
    <row r="15" spans="1:19" ht="14.25">
      <c r="A15" s="108"/>
      <c r="B15" s="109" t="s">
        <v>77</v>
      </c>
      <c r="C15" s="133">
        <v>112800</v>
      </c>
      <c r="D15" s="133">
        <v>12000</v>
      </c>
      <c r="E15" s="134">
        <v>0.93</v>
      </c>
      <c r="F15" s="133">
        <v>1039000</v>
      </c>
      <c r="G15" s="137">
        <v>0.0108</v>
      </c>
      <c r="H15" s="133">
        <v>802200</v>
      </c>
      <c r="I15" s="145">
        <v>0.0096</v>
      </c>
      <c r="K15" s="125">
        <v>0.8886212624584717</v>
      </c>
      <c r="L15" s="146">
        <v>19686.3</v>
      </c>
      <c r="M15" s="147">
        <v>0.07980000000000001</v>
      </c>
      <c r="N15" s="50">
        <f t="shared" si="0"/>
        <v>0.01894735322425409</v>
      </c>
      <c r="O15" s="136"/>
      <c r="P15" s="131"/>
      <c r="Q15" s="110"/>
      <c r="R15" s="110"/>
      <c r="S15" s="37">
        <f t="shared" si="1"/>
        <v>0</v>
      </c>
    </row>
    <row r="16" spans="1:19" ht="14.25">
      <c r="A16" s="108"/>
      <c r="B16" s="109" t="s">
        <v>78</v>
      </c>
      <c r="C16" s="133">
        <v>84700</v>
      </c>
      <c r="D16" s="133">
        <v>8800</v>
      </c>
      <c r="E16" s="134">
        <v>0.917</v>
      </c>
      <c r="F16" s="133">
        <v>653600</v>
      </c>
      <c r="G16" s="137">
        <v>0.0107</v>
      </c>
      <c r="H16" s="133">
        <v>502800</v>
      </c>
      <c r="I16" s="145">
        <v>0.0107</v>
      </c>
      <c r="K16" s="125">
        <v>0.8586608775137111</v>
      </c>
      <c r="L16" s="146">
        <v>12102.3</v>
      </c>
      <c r="M16" s="147">
        <v>0.08332</v>
      </c>
      <c r="N16" s="50">
        <f t="shared" si="0"/>
        <v>0.018516370869033048</v>
      </c>
      <c r="O16" s="136"/>
      <c r="P16" s="131"/>
      <c r="Q16" s="110"/>
      <c r="R16" s="110"/>
      <c r="S16" s="37">
        <f t="shared" si="1"/>
        <v>0</v>
      </c>
    </row>
    <row r="17" spans="1:19" ht="14.25">
      <c r="A17" s="108"/>
      <c r="B17" s="109" t="s">
        <v>79</v>
      </c>
      <c r="C17" s="133">
        <v>67900</v>
      </c>
      <c r="D17" s="133">
        <v>5600</v>
      </c>
      <c r="E17" s="134">
        <v>0.917</v>
      </c>
      <c r="F17" s="133">
        <v>498500</v>
      </c>
      <c r="G17" s="137">
        <v>0.0122</v>
      </c>
      <c r="H17" s="133">
        <v>380100</v>
      </c>
      <c r="I17" s="145">
        <v>0.0134</v>
      </c>
      <c r="K17" s="125">
        <v>0.8804057661505605</v>
      </c>
      <c r="L17" s="146">
        <v>10401.4</v>
      </c>
      <c r="M17" s="147">
        <v>0.08569</v>
      </c>
      <c r="N17" s="50">
        <f t="shared" si="0"/>
        <v>0.020865396188565696</v>
      </c>
      <c r="O17" s="136"/>
      <c r="P17" s="131"/>
      <c r="Q17" s="110"/>
      <c r="R17" s="110"/>
      <c r="S17" s="37">
        <f t="shared" si="1"/>
        <v>0</v>
      </c>
    </row>
    <row r="18" spans="1:19" ht="14.25">
      <c r="A18" s="111"/>
      <c r="B18" s="112" t="s">
        <v>80</v>
      </c>
      <c r="C18" s="133">
        <v>36000</v>
      </c>
      <c r="D18" s="133">
        <v>2900</v>
      </c>
      <c r="E18" s="134">
        <v>0.937</v>
      </c>
      <c r="F18" s="133">
        <v>228700</v>
      </c>
      <c r="G18" s="137">
        <v>0.0329</v>
      </c>
      <c r="H18" s="133">
        <v>187800</v>
      </c>
      <c r="I18" s="145">
        <v>0.0194</v>
      </c>
      <c r="K18" s="127">
        <v>0.9096219931271478</v>
      </c>
      <c r="L18" s="146">
        <v>1372.2</v>
      </c>
      <c r="M18" s="147">
        <v>0.20153</v>
      </c>
      <c r="N18" s="50">
        <f t="shared" si="0"/>
        <v>0.006</v>
      </c>
      <c r="O18" s="136"/>
      <c r="P18" s="131"/>
      <c r="Q18" s="110"/>
      <c r="R18" s="110"/>
      <c r="S18" s="37">
        <f t="shared" si="1"/>
        <v>0</v>
      </c>
    </row>
    <row r="19" spans="1:16" ht="14.25">
      <c r="A19" s="113"/>
      <c r="B19" s="113"/>
      <c r="C19" s="114"/>
      <c r="D19" s="114"/>
      <c r="E19" s="115"/>
      <c r="F19" s="122"/>
      <c r="G19" s="116"/>
      <c r="H19" s="122"/>
      <c r="I19" s="116"/>
      <c r="L19" s="45"/>
      <c r="P19" s="132"/>
    </row>
    <row r="20" spans="2:16" ht="14.25">
      <c r="B20" s="89" t="s">
        <v>65</v>
      </c>
      <c r="F20" s="122"/>
      <c r="H20" s="122"/>
      <c r="L20" s="45"/>
      <c r="P20" s="132"/>
    </row>
    <row r="21" spans="1:17" s="80" customFormat="1" ht="14.25">
      <c r="A21" s="85"/>
      <c r="B21" s="85" t="s">
        <v>69</v>
      </c>
      <c r="C21" s="85"/>
      <c r="D21" s="86"/>
      <c r="E21" s="86"/>
      <c r="F21" s="122"/>
      <c r="G21" s="86"/>
      <c r="H21" s="122"/>
      <c r="I21" s="86"/>
      <c r="J21" s="88"/>
      <c r="L21" s="45"/>
      <c r="P21" s="132"/>
      <c r="Q21" s="37"/>
    </row>
    <row r="22" spans="1:17" s="80" customFormat="1" ht="14.25">
      <c r="A22" s="85"/>
      <c r="B22" s="85" t="s">
        <v>96</v>
      </c>
      <c r="C22" s="85"/>
      <c r="D22" s="86"/>
      <c r="E22" s="86"/>
      <c r="F22" s="122"/>
      <c r="G22" s="86"/>
      <c r="H22" s="122"/>
      <c r="I22" s="86"/>
      <c r="J22" s="88"/>
      <c r="L22" s="45"/>
      <c r="P22" s="132"/>
      <c r="Q22" s="37"/>
    </row>
    <row r="23" spans="1:16" ht="14.25">
      <c r="A23" s="121"/>
      <c r="B23" s="121" t="s">
        <v>81</v>
      </c>
      <c r="C23" s="121" t="s">
        <v>82</v>
      </c>
      <c r="F23" s="122"/>
      <c r="H23" s="122"/>
      <c r="L23" s="45"/>
      <c r="P23" s="132"/>
    </row>
    <row r="24" spans="1:16" ht="14.25">
      <c r="A24" s="89"/>
      <c r="B24" s="89" t="s">
        <v>83</v>
      </c>
      <c r="C24" s="89" t="s">
        <v>84</v>
      </c>
      <c r="F24" s="122"/>
      <c r="H24" s="122"/>
      <c r="L24" s="45"/>
      <c r="P24" s="132"/>
    </row>
    <row r="25" spans="1:16" ht="14.25">
      <c r="A25" s="89"/>
      <c r="B25" s="89" t="s">
        <v>85</v>
      </c>
      <c r="C25" s="89" t="s">
        <v>86</v>
      </c>
      <c r="F25" s="122"/>
      <c r="H25" s="122"/>
      <c r="L25" s="45"/>
      <c r="P25" s="132"/>
    </row>
    <row r="26" spans="1:16" ht="14.25">
      <c r="A26" s="89"/>
      <c r="B26" s="89" t="s">
        <v>87</v>
      </c>
      <c r="C26" s="89" t="s">
        <v>88</v>
      </c>
      <c r="F26" s="122"/>
      <c r="H26" s="122"/>
      <c r="L26" s="45"/>
      <c r="P26" s="132"/>
    </row>
    <row r="27" spans="1:12" ht="14.25">
      <c r="A27" s="89"/>
      <c r="B27" s="89" t="s">
        <v>89</v>
      </c>
      <c r="C27" s="89" t="s">
        <v>77</v>
      </c>
      <c r="L27" s="45"/>
    </row>
    <row r="28" spans="1:3" ht="14.25">
      <c r="A28" s="89"/>
      <c r="B28" s="89" t="s">
        <v>90</v>
      </c>
      <c r="C28" s="89" t="s">
        <v>91</v>
      </c>
    </row>
    <row r="29" spans="1:3" ht="14.25">
      <c r="A29" s="89"/>
      <c r="B29" s="89" t="s">
        <v>92</v>
      </c>
      <c r="C29" s="89" t="s">
        <v>93</v>
      </c>
    </row>
    <row r="30" spans="1:3" ht="14.25">
      <c r="A30" s="89"/>
      <c r="B30" s="89" t="s">
        <v>94</v>
      </c>
      <c r="C30" s="89" t="s">
        <v>80</v>
      </c>
    </row>
    <row r="31" spans="1:2" ht="14.25">
      <c r="A31" s="89"/>
      <c r="B31" s="89"/>
    </row>
    <row r="32" spans="1:2" ht="14.25">
      <c r="A32" s="101"/>
      <c r="B32" s="101"/>
    </row>
    <row r="34" spans="1:2" ht="14.25">
      <c r="A34" s="85" t="s">
        <v>70</v>
      </c>
      <c r="B34" s="85"/>
    </row>
  </sheetData>
  <mergeCells count="2">
    <mergeCell ref="E5:I5"/>
    <mergeCell ref="K5:M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U80826810</dc:creator>
  <cp:keywords/>
  <dc:description/>
  <cp:lastModifiedBy>Schmassmann Sophie BFS</cp:lastModifiedBy>
  <dcterms:created xsi:type="dcterms:W3CDTF">2017-09-04T06:14:28Z</dcterms:created>
  <dcterms:modified xsi:type="dcterms:W3CDTF">2022-09-02T14:05:53Z</dcterms:modified>
  <cp:category/>
  <cp:version/>
  <cp:contentType/>
  <cp:contentStatus/>
</cp:coreProperties>
</file>