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0950" tabRatio="500" activeTab="1"/>
  </bookViews>
  <sheets>
    <sheet name="Index" sheetId="1" r:id="rId1"/>
    <sheet name="NETL" sheetId="2" r:id="rId2"/>
    <sheet name="Ajouts_SDES" sheetId="3" r:id="rId3"/>
    <sheet name="Modifs_SDES" sheetId="4" r:id="rId4"/>
  </sheets>
  <definedNames>
    <definedName name="_xlnm._FilterDatabase" localSheetId="2" hidden="1">'Ajouts_SDES'!$A$1:$B$109</definedName>
    <definedName name="_xlnm._FilterDatabase" localSheetId="3" hidden="1">'Modifs_SDES'!$A$1:$K$29</definedName>
    <definedName name="_xlnm._FilterDatabase" localSheetId="1" hidden="1">'NETL'!$C$1:$C$50</definedName>
  </definedNames>
  <calcPr calcId="162913"/>
  <extLst/>
</workbook>
</file>

<file path=xl/comments2.xml><?xml version="1.0" encoding="utf-8"?>
<comments xmlns="http://schemas.openxmlformats.org/spreadsheetml/2006/main">
  <authors>
    <author>MAUGÉ Julien</author>
  </authors>
  <commentList>
    <comment ref="C29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Ajouter un espace après le E
</t>
        </r>
      </text>
    </comment>
    <comment ref="C31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Ajouter un espace après le P pour la somme automatique</t>
        </r>
      </text>
    </comment>
  </commentList>
</comments>
</file>

<file path=xl/comments4.xml><?xml version="1.0" encoding="utf-8"?>
<comments xmlns="http://schemas.openxmlformats.org/spreadsheetml/2006/main">
  <authors>
    <author>MAUGÉ Julien</author>
  </authors>
  <commentList>
    <comment ref="E106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Aller chercher les montants sur le fichier des impôts</t>
        </r>
      </text>
    </comment>
    <comment ref="E109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Cf. fichier impots</t>
        </r>
      </text>
    </comment>
    <comment ref="G115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20%</t>
        </r>
      </text>
    </comment>
    <comment ref="G116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80%
</t>
        </r>
      </text>
    </comment>
    <comment ref="G117" authorId="0">
      <text>
        <r>
          <rPr>
            <b/>
            <sz val="9"/>
            <rFont val="Tahoma"/>
            <family val="2"/>
          </rPr>
          <t>MAUGÉ Julien:</t>
        </r>
        <r>
          <rPr>
            <sz val="9"/>
            <rFont val="Tahoma"/>
            <family val="2"/>
          </rPr>
          <t xml:space="preserve">
Le split est déterminer dans le fichier "Redevance eau"</t>
        </r>
      </text>
    </comment>
  </commentList>
</comments>
</file>

<file path=xl/sharedStrings.xml><?xml version="1.0" encoding="utf-8"?>
<sst xmlns="http://schemas.openxmlformats.org/spreadsheetml/2006/main" count="975" uniqueCount="163">
  <si>
    <t>Le fichier contient les onglets suivants :</t>
  </si>
  <si>
    <r>
      <rPr>
        <sz val="11"/>
        <color rgb="FF000000"/>
        <rFont val="Calibri"/>
        <family val="2"/>
      </rPr>
      <t xml:space="preserve">Les onglets en </t>
    </r>
    <r>
      <rPr>
        <sz val="11"/>
        <color rgb="FF92D050"/>
        <rFont val="Calibri"/>
        <family val="2"/>
      </rPr>
      <t xml:space="preserve">vert </t>
    </r>
    <r>
      <rPr>
        <sz val="11"/>
        <color rgb="FF000000"/>
        <rFont val="Calibri"/>
        <family val="2"/>
      </rPr>
      <t xml:space="preserve">contiennent les principaux résultats </t>
    </r>
  </si>
  <si>
    <t>Nom</t>
  </si>
  <si>
    <t>Description</t>
  </si>
  <si>
    <t>Index</t>
  </si>
  <si>
    <t>Liste des onglets</t>
  </si>
  <si>
    <t>NETL</t>
  </si>
  <si>
    <t>Table de synthèse principale mise en forme NETL</t>
  </si>
  <si>
    <t>Ajouts_SDES</t>
  </si>
  <si>
    <t>Lignes des ajouts du SDES par année</t>
  </si>
  <si>
    <t>Modif_SDES</t>
  </si>
  <si>
    <t>Lignes des modifications de CAT du SDES par année</t>
  </si>
  <si>
    <t>lig NTL</t>
  </si>
  <si>
    <t>Nom de ligne NTL (taxe)</t>
  </si>
  <si>
    <t>CAT</t>
  </si>
  <si>
    <t>2014 (M€)</t>
  </si>
  <si>
    <t>2015 (M€)</t>
  </si>
  <si>
    <t>2016 (M€)</t>
  </si>
  <si>
    <t>2017 (M€)</t>
  </si>
  <si>
    <t>2018 (M€)</t>
  </si>
  <si>
    <t>2019 (M€)</t>
  </si>
  <si>
    <t>D214AB</t>
  </si>
  <si>
    <t>Taxe intérieure sur la consommation de gaz naturel</t>
  </si>
  <si>
    <t xml:space="preserve">E </t>
  </si>
  <si>
    <t>D214AC</t>
  </si>
  <si>
    <t>Autres taxes sur la pollution</t>
  </si>
  <si>
    <t xml:space="preserve">P </t>
  </si>
  <si>
    <t>D214AD</t>
  </si>
  <si>
    <t>Autres taxes sur l'énergie</t>
  </si>
  <si>
    <t>D214AF</t>
  </si>
  <si>
    <t>Taxe intérieure de consommation des produits énergétiques</t>
  </si>
  <si>
    <t>D214AG</t>
  </si>
  <si>
    <t>Taxes pour le fonds du service public de production d'électricité</t>
  </si>
  <si>
    <t>D214AH</t>
  </si>
  <si>
    <t>Taxes au profit de l'ADEME (Agence de l'environnement et de la maîtrise de l'énergie)</t>
  </si>
  <si>
    <t>D214AK</t>
  </si>
  <si>
    <t>Taxe sur les mises à disposition de produits pétroliers pour le stockage stratégique</t>
  </si>
  <si>
    <t>D214DA</t>
  </si>
  <si>
    <t>Taxe sur les certificats d'immatriculation des véhicules</t>
  </si>
  <si>
    <t>T</t>
  </si>
  <si>
    <t>D214GC</t>
  </si>
  <si>
    <t>Taxe additionnelle sur les assurances automobile</t>
  </si>
  <si>
    <t>D214GE</t>
  </si>
  <si>
    <t>Taxe sur primes d'assurance automobile</t>
  </si>
  <si>
    <t>D214HB</t>
  </si>
  <si>
    <t>D214HC</t>
  </si>
  <si>
    <t>D214HE</t>
  </si>
  <si>
    <t>Impôt sur énergie électrique</t>
  </si>
  <si>
    <t>D214HG</t>
  </si>
  <si>
    <t>Redevances sur les prélèvements de l'eau</t>
  </si>
  <si>
    <t>D214HJ</t>
  </si>
  <si>
    <t>Taxes sur les transports</t>
  </si>
  <si>
    <t>D214LB</t>
  </si>
  <si>
    <t>Contribution des distributeurs d'énergie électrique basse tension</t>
  </si>
  <si>
    <t>D29AI</t>
  </si>
  <si>
    <t>Taxe sur l'utilisation des voies navigables (dont taxe hydraulique)</t>
  </si>
  <si>
    <t>D29AM</t>
  </si>
  <si>
    <t>Imposition sur les pylônes</t>
  </si>
  <si>
    <t>D29BB</t>
  </si>
  <si>
    <t>Taxe spéciale sur les véhicules routiers (taxe à l'essieu)</t>
  </si>
  <si>
    <t>D29BD</t>
  </si>
  <si>
    <t>Taxes sur les véhicules à moteur payées par les producteurs</t>
  </si>
  <si>
    <t>D29BE</t>
  </si>
  <si>
    <t>Taxe sur les véhicules de tourisme des sociétés</t>
  </si>
  <si>
    <t>D29BF</t>
  </si>
  <si>
    <t>Taxe due par les entreprises de transport public aérien et maritime (Corse, DOM)</t>
  </si>
  <si>
    <t>D29FA</t>
  </si>
  <si>
    <t>Taxe sur les émissions de CO2</t>
  </si>
  <si>
    <t>D59DB</t>
  </si>
  <si>
    <t>Taxe sur les véhicules (partie ménages)</t>
  </si>
  <si>
    <t>D59DC</t>
  </si>
  <si>
    <t>Droit annuel de francisation et de navigation</t>
  </si>
  <si>
    <t>TOTAL NTL - CAT E</t>
  </si>
  <si>
    <t>E</t>
  </si>
  <si>
    <t>TOTAL NTL - CAT T</t>
  </si>
  <si>
    <t>TOTAL NTL - CAT P</t>
  </si>
  <si>
    <t>P</t>
  </si>
  <si>
    <t>TOTAL Taxes Environnementales NTL</t>
  </si>
  <si>
    <t>Ajouts SDES - CAT E</t>
  </si>
  <si>
    <t>Ajouts SDES - CAT T</t>
  </si>
  <si>
    <t>Ajouts SDES - CAT P</t>
  </si>
  <si>
    <t>Ajouts SDES - CAT R</t>
  </si>
  <si>
    <t>R</t>
  </si>
  <si>
    <t>Ajouts SDES - total</t>
  </si>
  <si>
    <t>Modifications (net) SDES - CAT E</t>
  </si>
  <si>
    <t>Modifications (net) SDES - CAT T</t>
  </si>
  <si>
    <t>Modifications (net) SDES - CAT P</t>
  </si>
  <si>
    <t>Modifications (net) SDES - CAT R</t>
  </si>
  <si>
    <t>Total SDES - CAT E</t>
  </si>
  <si>
    <t>Total SDES - CAT T</t>
  </si>
  <si>
    <t>Total SDES - CAT P</t>
  </si>
  <si>
    <t>Total SDES - CAT R</t>
  </si>
  <si>
    <t>TOTAL Taxes Environnementales REG 691-2011</t>
  </si>
  <si>
    <t>ANNEE</t>
  </si>
  <si>
    <t>CAT_ENV</t>
  </si>
  <si>
    <t>Base_Impots</t>
  </si>
  <si>
    <t>REC</t>
  </si>
  <si>
    <t xml:space="preserve"> </t>
  </si>
  <si>
    <t>FGAO (fonds de garanties des assurances obligatoires de dommage) - Contribution des assurances</t>
  </si>
  <si>
    <t>2018</t>
  </si>
  <si>
    <t>2016</t>
  </si>
  <si>
    <t>FGAO (fonds de garantie des assurances obligatoires de dommage)- Contribution des assurances</t>
  </si>
  <si>
    <t>2015</t>
  </si>
  <si>
    <t>2014</t>
  </si>
  <si>
    <t>2013</t>
  </si>
  <si>
    <t>2012</t>
  </si>
  <si>
    <t>FGAO (fonds de garantie des assurances obligatoires de dommage) - Contribution des assurances</t>
  </si>
  <si>
    <t>2011</t>
  </si>
  <si>
    <t>2010</t>
  </si>
  <si>
    <t>2019</t>
  </si>
  <si>
    <t>Taxe au profit de FranceAgrimer sur les produits de la mer (Ex FIOM-Taxe sur les produits de la peche (OFIMER)</t>
  </si>
  <si>
    <t>FIOM-Taxe sur les produits de la peche (OFIMER)</t>
  </si>
  <si>
    <t>FIOM - Taxe sur les produits de la pêche (OFIMER)</t>
  </si>
  <si>
    <t>2009</t>
  </si>
  <si>
    <t>Taxe sur les passagers</t>
  </si>
  <si>
    <t>Houille</t>
  </si>
  <si>
    <t>Minerais non ferreux</t>
  </si>
  <si>
    <t>Sel, calcaire,sable</t>
  </si>
  <si>
    <t>SGP - IFER</t>
  </si>
  <si>
    <t xml:space="preserve">Impositions forfaitaires sur les entreprises de réseaux </t>
  </si>
  <si>
    <t>Impositions forfaitaires sur les entreprises de réseaux (affectation temporaire à l'Etat en 2010)</t>
  </si>
  <si>
    <t>PRODUIT</t>
  </si>
  <si>
    <t>PRODUIT2</t>
  </si>
  <si>
    <t>NTL</t>
  </si>
  <si>
    <t>REC2</t>
  </si>
  <si>
    <t>CAT_ENV2</t>
  </si>
  <si>
    <t>NTL2</t>
  </si>
  <si>
    <t>Base_Impots2</t>
  </si>
  <si>
    <t>AN</t>
  </si>
  <si>
    <t>GB08Z</t>
  </si>
  <si>
    <t>TGAP - Taxe sur granulats</t>
  </si>
  <si>
    <t>GE36Z</t>
  </si>
  <si>
    <t>Produit taxe sur consommations d'eau</t>
  </si>
  <si>
    <t>GE37Z</t>
  </si>
  <si>
    <t>Pollution domestiques contre valeur - 757.22</t>
  </si>
  <si>
    <t>Autres redevances (757.4 - 757.6)</t>
  </si>
  <si>
    <t>Redevance prélèvements industriels - 757.11 AFB (Agences financières de bassin)</t>
  </si>
  <si>
    <t>Redevances prélèvements distrib. eau et collec. - 757.12</t>
  </si>
  <si>
    <t>Redevances prélèvements irrigants - 757.13</t>
  </si>
  <si>
    <t>AFB (Agences financières de bassin) (757.2) Redevances pollution industrielle</t>
  </si>
  <si>
    <t>IFER - Cat T</t>
  </si>
  <si>
    <t>IFER - Cat E</t>
  </si>
  <si>
    <t>Redevances sur l'eau - Cat P</t>
  </si>
  <si>
    <t>Redevances sur l'eau - Cat R</t>
  </si>
  <si>
    <t>GD35B</t>
  </si>
  <si>
    <t>Autres taxes intérieures (principalement TICGN)</t>
  </si>
  <si>
    <t>Produit taxe sur consommations d eau</t>
  </si>
  <si>
    <t>Pollution domestiques contre valeur - 757.3</t>
  </si>
  <si>
    <t>Redevance prelevement industriels - 757.11 AFB (Agences financieres de bassin)</t>
  </si>
  <si>
    <t>Redevances prelevements distrib. eau et collec. - 757.12</t>
  </si>
  <si>
    <t>Redevances prelevements irrigants - 757.13</t>
  </si>
  <si>
    <t>dont Autres (principalement TICGN)</t>
  </si>
  <si>
    <t>GD35A</t>
  </si>
  <si>
    <t xml:space="preserve">CAS Transition énergétique - PO : </t>
  </si>
  <si>
    <t>CSPE</t>
  </si>
  <si>
    <t>Autres redevances (757.4 - 757.6) (taxe d'assainissement)</t>
  </si>
  <si>
    <t>2017</t>
  </si>
  <si>
    <t>2020 (M€)</t>
  </si>
  <si>
    <t>2020</t>
  </si>
  <si>
    <t>Intégrer dans autres taxes sur les transports</t>
  </si>
  <si>
    <t>2021 (M€)</t>
  </si>
  <si>
    <t>245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</si>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</sst>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yy\ hh:mm:ss"/>
    <numFmt numFmtId="165" formatCode="_-* #,##0.00\ _€_-;\-* #,##0.00\ _€_-;_-* \-??\ _€_-;_-@_-"/>
    <numFmt numFmtId="166" formatCode="_-* #,##0\ _€_-;\-* #,##0\ _€_-;_-* \-??\ _€_-;_-@_-"/>
    <numFmt numFmtId="167" formatCode="0\ %"/>
    <numFmt numFmtId="168" formatCode="0.0%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1"/>
      <color rgb="FF008000"/>
      <name val="Calibri"/>
      <family val="2"/>
    </font>
    <font>
      <sz val="11"/>
      <name val="Arial"/>
      <family val="2"/>
    </font>
    <font>
      <sz val="11"/>
      <color rgb="FF92D05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  <xf numFmtId="167" fontId="0" fillId="0" borderId="0" applyBorder="0" applyProtection="0">
      <alignment/>
    </xf>
    <xf numFmtId="0" fontId="1" fillId="0" borderId="0">
      <alignment/>
      <protection/>
    </xf>
    <xf numFmtId="0" fontId="2" fillId="2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164" fontId="0" fillId="0" borderId="0">
      <alignment wrapText="1"/>
      <protection/>
    </xf>
    <xf numFmtId="0" fontId="0" fillId="3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 applyBorder="0" applyProtection="0">
      <alignment wrapText="1"/>
    </xf>
  </cellStyleXfs>
  <cellXfs count="104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166" fontId="0" fillId="0" borderId="4" xfId="20" applyNumberFormat="1" applyFont="1" applyBorder="1" applyAlignment="1" applyProtection="1">
      <alignment/>
      <protection/>
    </xf>
    <xf numFmtId="0" fontId="0" fillId="0" borderId="5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166" fontId="0" fillId="0" borderId="0" xfId="20" applyNumberFormat="1" applyFont="1" applyBorder="1" applyAlignment="1" applyProtection="1">
      <alignment/>
      <protection/>
    </xf>
    <xf numFmtId="0" fontId="0" fillId="0" borderId="5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Border="1"/>
    <xf numFmtId="166" fontId="0" fillId="0" borderId="7" xfId="20" applyNumberFormat="1" applyFont="1" applyBorder="1" applyAlignment="1" applyProtection="1">
      <alignment/>
      <protection/>
    </xf>
    <xf numFmtId="0" fontId="0" fillId="0" borderId="8" xfId="0" applyBorder="1"/>
    <xf numFmtId="0" fontId="5" fillId="0" borderId="9" xfId="0" applyFont="1" applyBorder="1" applyAlignment="1">
      <alignment wrapText="1"/>
    </xf>
    <xf numFmtId="0" fontId="0" fillId="0" borderId="9" xfId="0" applyBorder="1"/>
    <xf numFmtId="166" fontId="0" fillId="0" borderId="9" xfId="20" applyNumberFormat="1" applyFont="1" applyBorder="1" applyAlignment="1" applyProtection="1">
      <alignment/>
      <protection/>
    </xf>
    <xf numFmtId="166" fontId="0" fillId="0" borderId="2" xfId="20" applyNumberFormat="1" applyFont="1" applyBorder="1" applyAlignment="1" applyProtection="1">
      <alignment/>
      <protection/>
    </xf>
    <xf numFmtId="166" fontId="0" fillId="0" borderId="7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166" fontId="0" fillId="0" borderId="7" xfId="0" applyNumberFormat="1" applyBorder="1"/>
    <xf numFmtId="0" fontId="5" fillId="0" borderId="4" xfId="0" applyFont="1" applyBorder="1" applyAlignment="1">
      <alignment wrapText="1"/>
    </xf>
    <xf numFmtId="166" fontId="0" fillId="0" borderId="4" xfId="0" applyNumberFormat="1" applyBorder="1"/>
    <xf numFmtId="0" fontId="5" fillId="0" borderId="0" xfId="0" applyFont="1" applyBorder="1" applyAlignment="1">
      <alignment wrapText="1"/>
    </xf>
    <xf numFmtId="166" fontId="0" fillId="0" borderId="0" xfId="0" applyNumberFormat="1" applyBorder="1"/>
    <xf numFmtId="0" fontId="5" fillId="0" borderId="7" xfId="0" applyFont="1" applyBorder="1" applyAlignment="1">
      <alignment wrapText="1"/>
    </xf>
    <xf numFmtId="0" fontId="5" fillId="0" borderId="8" xfId="0" applyFont="1" applyBorder="1"/>
    <xf numFmtId="0" fontId="5" fillId="0" borderId="9" xfId="0" applyFont="1" applyBorder="1"/>
    <xf numFmtId="166" fontId="5" fillId="0" borderId="9" xfId="20" applyNumberFormat="1" applyFont="1" applyBorder="1" applyAlignment="1" applyProtection="1">
      <alignment/>
      <protection/>
    </xf>
    <xf numFmtId="166" fontId="5" fillId="0" borderId="9" xfId="0" applyNumberFormat="1" applyFont="1" applyBorder="1"/>
    <xf numFmtId="166" fontId="5" fillId="0" borderId="2" xfId="0" applyNumberFormat="1" applyFont="1" applyBorder="1"/>
    <xf numFmtId="168" fontId="0" fillId="0" borderId="0" xfId="21" applyNumberFormat="1" applyFont="1" applyBorder="1" applyAlignment="1" applyProtection="1">
      <alignment/>
      <protection/>
    </xf>
    <xf numFmtId="1" fontId="0" fillId="0" borderId="0" xfId="0" applyNumberFormat="1"/>
    <xf numFmtId="0" fontId="0" fillId="3" borderId="0" xfId="74" applyFont="1" applyAlignment="1">
      <alignment wrapText="1"/>
      <protection/>
    </xf>
    <xf numFmtId="1" fontId="0" fillId="3" borderId="0" xfId="74" applyNumberFormat="1" applyFont="1" applyAlignment="1">
      <alignment wrapText="1"/>
      <protection/>
    </xf>
    <xf numFmtId="49" fontId="0" fillId="0" borderId="0" xfId="74" applyNumberFormat="1" applyFill="1" applyAlignment="1">
      <alignment wrapText="1"/>
      <protection/>
    </xf>
    <xf numFmtId="0" fontId="0" fillId="0" borderId="0" xfId="74" applyFont="1" applyFill="1" applyAlignment="1">
      <alignment wrapText="1"/>
      <protection/>
    </xf>
    <xf numFmtId="0" fontId="0" fillId="0" borderId="0" xfId="76" applyFont="1" applyAlignment="1">
      <alignment wrapText="1"/>
      <protection/>
    </xf>
    <xf numFmtId="1" fontId="0" fillId="0" borderId="0" xfId="74" applyNumberFormat="1" applyFill="1" applyAlignment="1">
      <alignment wrapText="1"/>
      <protection/>
    </xf>
    <xf numFmtId="0" fontId="0" fillId="0" borderId="0" xfId="74" applyFill="1" applyAlignment="1">
      <alignment wrapText="1"/>
      <protection/>
    </xf>
    <xf numFmtId="49" fontId="0" fillId="0" borderId="0" xfId="76" applyNumberFormat="1" applyFont="1" applyAlignment="1">
      <alignment wrapText="1"/>
      <protection/>
    </xf>
    <xf numFmtId="1" fontId="0" fillId="0" borderId="0" xfId="20" applyNumberFormat="1" applyFont="1" applyBorder="1" applyAlignment="1" applyProtection="1">
      <alignment horizontal="right" wrapText="1"/>
      <protection/>
    </xf>
    <xf numFmtId="49" fontId="0" fillId="0" borderId="0" xfId="76" applyNumberFormat="1" applyAlignment="1">
      <alignment wrapText="1"/>
      <protection/>
    </xf>
    <xf numFmtId="1" fontId="0" fillId="0" borderId="0" xfId="20" applyNumberFormat="1" applyFont="1" applyBorder="1" applyAlignment="1" applyProtection="1">
      <alignment wrapText="1"/>
      <protection/>
    </xf>
    <xf numFmtId="3" fontId="6" fillId="0" borderId="0" xfId="0" applyNumberFormat="1" applyFont="1" applyBorder="1" applyAlignment="1">
      <alignment horizontal="left" vertical="center" wrapText="1"/>
    </xf>
    <xf numFmtId="0" fontId="0" fillId="0" borderId="0" xfId="75" applyAlignment="1">
      <alignment wrapText="1"/>
      <protection/>
    </xf>
    <xf numFmtId="0" fontId="0" fillId="0" borderId="0" xfId="75" applyFont="1" applyAlignment="1">
      <alignment wrapText="1"/>
      <protection/>
    </xf>
    <xf numFmtId="1" fontId="0" fillId="0" borderId="0" xfId="75" applyNumberFormat="1" applyAlignment="1">
      <alignment wrapText="1"/>
      <protection/>
    </xf>
    <xf numFmtId="0" fontId="0" fillId="0" borderId="0" xfId="75" applyAlignment="1">
      <alignment wrapText="1"/>
      <protection/>
    </xf>
    <xf numFmtId="0" fontId="0" fillId="4" borderId="0" xfId="76" applyFill="1" applyAlignment="1">
      <alignment wrapText="1"/>
      <protection/>
    </xf>
    <xf numFmtId="0" fontId="0" fillId="4" borderId="0" xfId="0" applyFill="1"/>
    <xf numFmtId="0" fontId="0" fillId="4" borderId="0" xfId="75" applyFill="1" applyAlignment="1">
      <alignment wrapText="1"/>
      <protection/>
    </xf>
    <xf numFmtId="0" fontId="0" fillId="5" borderId="0" xfId="0" applyFill="1" applyBorder="1"/>
    <xf numFmtId="0" fontId="0" fillId="6" borderId="0" xfId="75" applyFill="1" applyAlignment="1">
      <alignment wrapText="1"/>
      <protection/>
    </xf>
    <xf numFmtId="0" fontId="0" fillId="6" borderId="0" xfId="76" applyFont="1" applyFill="1" applyAlignment="1">
      <alignment wrapText="1"/>
      <protection/>
    </xf>
    <xf numFmtId="0" fontId="0" fillId="6" borderId="0" xfId="0" applyFill="1"/>
    <xf numFmtId="168" fontId="0" fillId="5" borderId="0" xfId="21" applyNumberFormat="1" applyFont="1" applyFill="1" applyBorder="1" applyAlignment="1" applyProtection="1">
      <alignment/>
      <protection/>
    </xf>
    <xf numFmtId="0" fontId="0" fillId="7" borderId="0" xfId="75" applyFill="1" applyAlignment="1">
      <alignment wrapText="1"/>
      <protection/>
    </xf>
    <xf numFmtId="0" fontId="0" fillId="8" borderId="0" xfId="76" applyFill="1" applyAlignment="1">
      <alignment wrapText="1"/>
      <protection/>
    </xf>
    <xf numFmtId="0" fontId="0" fillId="8" borderId="0" xfId="75" applyFill="1" applyAlignment="1">
      <alignment wrapText="1"/>
      <protection/>
    </xf>
    <xf numFmtId="0" fontId="0" fillId="8" borderId="0" xfId="0" applyFill="1"/>
    <xf numFmtId="0" fontId="0" fillId="4" borderId="0" xfId="76" applyFont="1" applyFill="1" applyAlignment="1">
      <alignment wrapText="1"/>
      <protection/>
    </xf>
    <xf numFmtId="0" fontId="7" fillId="5" borderId="0" xfId="0" applyFont="1" applyFill="1" applyBorder="1"/>
    <xf numFmtId="0" fontId="7" fillId="6" borderId="0" xfId="75" applyFont="1" applyFill="1" applyAlignment="1">
      <alignment wrapText="1"/>
      <protection/>
    </xf>
    <xf numFmtId="49" fontId="0" fillId="0" borderId="0" xfId="76" applyNumberFormat="1" applyFont="1" applyAlignment="1">
      <alignment horizontal="left" wrapText="1"/>
      <protection/>
    </xf>
    <xf numFmtId="166" fontId="7" fillId="0" borderId="10" xfId="0" applyNumberFormat="1" applyFont="1" applyBorder="1"/>
    <xf numFmtId="166" fontId="7" fillId="0" borderId="11" xfId="0" applyNumberFormat="1" applyFont="1" applyBorder="1"/>
    <xf numFmtId="166" fontId="7" fillId="0" borderId="12" xfId="0" applyNumberFormat="1" applyFont="1" applyBorder="1"/>
    <xf numFmtId="166" fontId="0" fillId="0" borderId="0" xfId="0" applyNumberFormat="1" applyFont="1"/>
    <xf numFmtId="0" fontId="5" fillId="0" borderId="1" xfId="0" applyFont="1" applyFill="1" applyBorder="1"/>
    <xf numFmtId="166" fontId="0" fillId="0" borderId="12" xfId="0" applyNumberFormat="1" applyFont="1" applyBorder="1"/>
    <xf numFmtId="1" fontId="0" fillId="0" borderId="0" xfId="74" applyNumberFormat="1" applyFont="1" applyFill="1" applyAlignment="1">
      <alignment wrapText="1"/>
      <protection/>
    </xf>
    <xf numFmtId="0" fontId="0" fillId="9" borderId="0" xfId="0" applyFill="1"/>
    <xf numFmtId="166" fontId="7" fillId="0" borderId="4" xfId="0" applyNumberFormat="1" applyFont="1" applyBorder="1"/>
    <xf numFmtId="166" fontId="7" fillId="0" borderId="0" xfId="0" applyNumberFormat="1" applyFont="1" applyBorder="1"/>
    <xf numFmtId="166" fontId="7" fillId="0" borderId="7" xfId="0" applyNumberFormat="1" applyFont="1" applyBorder="1"/>
    <xf numFmtId="1" fontId="0" fillId="0" borderId="0" xfId="74" applyNumberFormat="1" applyFont="1" applyFill="1" applyAlignment="1">
      <alignment horizontal="right" wrapText="1"/>
      <protection/>
    </xf>
    <xf numFmtId="167" fontId="0" fillId="0" borderId="0" xfId="21">
      <alignment/>
    </xf>
    <xf numFmtId="1" fontId="0" fillId="8" borderId="0" xfId="75" applyNumberFormat="1" applyFill="1" applyAlignment="1">
      <alignment wrapText="1"/>
      <protection/>
    </xf>
    <xf numFmtId="0" fontId="5" fillId="0" borderId="8" xfId="0" applyFont="1" applyFill="1" applyBorder="1"/>
    <xf numFmtId="166" fontId="7" fillId="0" borderId="4" xfId="0" applyNumberFormat="1" applyFont="1" applyBorder="1"/>
    <xf numFmtId="166" fontId="7" fillId="0" borderId="0" xfId="0" applyNumberFormat="1" applyFont="1" applyBorder="1"/>
    <xf numFmtId="166" fontId="7" fillId="0" borderId="0" xfId="0" applyNumberFormat="1" applyFont="1" applyBorder="1" applyAlignment="1">
      <alignment vertical="center" wrapText="1"/>
    </xf>
    <xf numFmtId="166" fontId="7" fillId="0" borderId="7" xfId="0" applyNumberFormat="1" applyFont="1" applyBorder="1"/>
    <xf numFmtId="166" fontId="0" fillId="0" borderId="10" xfId="20" applyNumberFormat="1" applyFont="1" applyFill="1" applyBorder="1" applyAlignment="1" applyProtection="1">
      <alignment/>
      <protection/>
    </xf>
    <xf numFmtId="166" fontId="0" fillId="0" borderId="11" xfId="20" applyNumberFormat="1" applyFont="1" applyFill="1" applyBorder="1" applyAlignment="1" applyProtection="1">
      <alignment/>
      <protection/>
    </xf>
    <xf numFmtId="166" fontId="0" fillId="0" borderId="12" xfId="20" applyNumberFormat="1" applyFont="1" applyFill="1" applyBorder="1" applyAlignment="1" applyProtection="1">
      <alignment/>
      <protection/>
    </xf>
    <xf numFmtId="166" fontId="0" fillId="0" borderId="4" xfId="0" applyNumberFormat="1" applyFont="1" applyBorder="1"/>
    <xf numFmtId="166" fontId="0" fillId="0" borderId="0" xfId="0" applyNumberFormat="1" applyFont="1" applyBorder="1"/>
    <xf numFmtId="166" fontId="0" fillId="0" borderId="7" xfId="0" applyNumberFormat="1" applyFont="1" applyBorder="1"/>
    <xf numFmtId="0" fontId="0" fillId="0" borderId="0" xfId="76" applyFont="1" applyAlignment="1">
      <alignment horizontal="left" wrapText="1"/>
      <protection/>
    </xf>
    <xf numFmtId="166" fontId="0" fillId="0" borderId="0" xfId="2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4" borderId="0" xfId="0" applyFill="1" applyBorder="1" applyAlignment="1">
      <alignment horizont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Pourcentage" xfId="21"/>
    <cellStyle name="Excel.Chart" xfId="22"/>
    <cellStyle name="Good 1" xfId="23"/>
    <cellStyle name="Normal 100" xfId="24"/>
    <cellStyle name="Normal 2" xfId="25"/>
    <cellStyle name="Normal 25" xfId="26"/>
    <cellStyle name="Normal 27" xfId="27"/>
    <cellStyle name="Normal 29" xfId="28"/>
    <cellStyle name="Normal 3" xfId="29"/>
    <cellStyle name="Normal 31" xfId="30"/>
    <cellStyle name="Normal 33" xfId="31"/>
    <cellStyle name="Normal 34" xfId="32"/>
    <cellStyle name="Normal 35" xfId="33"/>
    <cellStyle name="Normal 37" xfId="34"/>
    <cellStyle name="Normal 39" xfId="35"/>
    <cellStyle name="Normal 4" xfId="36"/>
    <cellStyle name="Normal 40" xfId="37"/>
    <cellStyle name="Normal 42" xfId="38"/>
    <cellStyle name="Normal 44" xfId="39"/>
    <cellStyle name="Normal 46" xfId="40"/>
    <cellStyle name="Normal 47" xfId="41"/>
    <cellStyle name="Normal 49" xfId="42"/>
    <cellStyle name="Normal 5" xfId="43"/>
    <cellStyle name="Normal 50" xfId="44"/>
    <cellStyle name="Normal 51" xfId="45"/>
    <cellStyle name="Normal 53" xfId="46"/>
    <cellStyle name="Normal 54" xfId="47"/>
    <cellStyle name="Normal 56" xfId="48"/>
    <cellStyle name="Normal 58" xfId="49"/>
    <cellStyle name="Normal 60" xfId="50"/>
    <cellStyle name="Normal 62" xfId="51"/>
    <cellStyle name="Normal 64" xfId="52"/>
    <cellStyle name="Normal 66" xfId="53"/>
    <cellStyle name="Normal 68" xfId="54"/>
    <cellStyle name="Normal 70" xfId="55"/>
    <cellStyle name="Normal 72" xfId="56"/>
    <cellStyle name="Normal 73" xfId="57"/>
    <cellStyle name="Normal 75" xfId="58"/>
    <cellStyle name="Normal 77" xfId="59"/>
    <cellStyle name="Normal 84" xfId="60"/>
    <cellStyle name="Normal 86" xfId="61"/>
    <cellStyle name="Normal 88" xfId="62"/>
    <cellStyle name="Normal 90" xfId="63"/>
    <cellStyle name="Normal 92" xfId="64"/>
    <cellStyle name="Normal 93" xfId="65"/>
    <cellStyle name="Normal 95" xfId="66"/>
    <cellStyle name="Normal 97" xfId="67"/>
    <cellStyle name="Normal 99" xfId="68"/>
    <cellStyle name="Standard 2" xfId="69"/>
    <cellStyle name="Standard 2 2" xfId="70"/>
    <cellStyle name="Standard_ESAP2GOV_NTL_A_Vorlage" xfId="71"/>
    <cellStyle name="XLConnect.Boolean" xfId="72"/>
    <cellStyle name="XLConnect.DateTime" xfId="73"/>
    <cellStyle name="XLConnect.Header" xfId="74"/>
    <cellStyle name="XLConnect.Numeric" xfId="75"/>
    <cellStyle name="XLConnect.String" xfId="76"/>
    <cellStyle name="XLConnect.String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0"/>
  <sheetViews>
    <sheetView zoomScale="75" zoomScaleNormal="75" workbookViewId="0" topLeftCell="A1">
      <selection activeCell="B36" sqref="B36"/>
    </sheetView>
  </sheetViews>
  <sheetFormatPr defaultColWidth="9.140625" defaultRowHeight="15"/>
  <cols>
    <col min="1" max="1" width="19.7109375" style="0" customWidth="1"/>
    <col min="2" max="2" width="45.8515625" style="0" customWidth="1"/>
    <col min="3" max="1025" width="10.7109375" style="0" customWidth="1"/>
  </cols>
  <sheetData>
    <row r="2" ht="15">
      <c r="A2" t="s">
        <v>0</v>
      </c>
    </row>
    <row r="4" ht="15">
      <c r="A4" t="s">
        <v>1</v>
      </c>
    </row>
    <row r="6" spans="1:2" s="1" customFormat="1" ht="15">
      <c r="A6" s="1" t="s">
        <v>2</v>
      </c>
      <c r="B6" s="1" t="s">
        <v>3</v>
      </c>
    </row>
    <row r="7" spans="1:2" ht="15">
      <c r="A7" t="s">
        <v>4</v>
      </c>
      <c r="B7" t="s">
        <v>5</v>
      </c>
    </row>
    <row r="8" spans="1:2" ht="15">
      <c r="A8" t="s">
        <v>6</v>
      </c>
      <c r="B8" t="s">
        <v>7</v>
      </c>
    </row>
    <row r="9" spans="1:2" ht="15">
      <c r="A9" t="s">
        <v>8</v>
      </c>
      <c r="B9" t="s">
        <v>9</v>
      </c>
    </row>
    <row r="10" spans="1:2" ht="15">
      <c r="A10" t="s">
        <v>10</v>
      </c>
      <c r="B10" t="s">
        <v>11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1"/>
  <sheetViews>
    <sheetView tabSelected="1" zoomScale="75" zoomScaleNormal="75" workbookViewId="0" topLeftCell="A1">
      <selection activeCell="N22" sqref="N22"/>
    </sheetView>
  </sheetViews>
  <sheetFormatPr defaultColWidth="9.140625" defaultRowHeight="15" outlineLevelRow="1"/>
  <cols>
    <col min="1" max="1" width="7.8515625" style="0" customWidth="1"/>
    <col min="2" max="2" width="65.00390625" style="2" customWidth="1"/>
    <col min="3" max="3" width="4.421875" style="0" customWidth="1"/>
    <col min="4" max="6" width="11.8515625" style="0" customWidth="1"/>
    <col min="7" max="7" width="12.8515625" style="0" customWidth="1"/>
    <col min="8" max="9" width="11.8515625" style="0" customWidth="1"/>
    <col min="10" max="1023" width="10.7109375" style="0" customWidth="1"/>
  </cols>
  <sheetData>
    <row r="1" spans="1:11" ht="15">
      <c r="A1" s="3" t="s">
        <v>12</v>
      </c>
      <c r="B1" s="4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5" t="s">
        <v>18</v>
      </c>
      <c r="H1" s="5" t="s">
        <v>19</v>
      </c>
      <c r="I1" s="6" t="s">
        <v>20</v>
      </c>
      <c r="J1" s="89" t="s">
        <v>157</v>
      </c>
      <c r="K1" s="79" t="s">
        <v>160</v>
      </c>
    </row>
    <row r="2" spans="1:11" ht="15">
      <c r="A2" s="7" t="s">
        <v>21</v>
      </c>
      <c r="B2" s="8" t="s">
        <v>22</v>
      </c>
      <c r="C2" s="9" t="s">
        <v>23</v>
      </c>
      <c r="D2" s="10">
        <v>189</v>
      </c>
      <c r="E2" s="10">
        <v>622</v>
      </c>
      <c r="F2" s="10">
        <v>901</v>
      </c>
      <c r="G2" s="10">
        <v>1319</v>
      </c>
      <c r="H2" s="10">
        <v>1803</v>
      </c>
      <c r="I2" s="10">
        <v>1973</v>
      </c>
      <c r="J2" s="90">
        <v>1939</v>
      </c>
      <c r="K2" s="94">
        <v>1914</v>
      </c>
    </row>
    <row r="3" spans="1:11" ht="15">
      <c r="A3" s="11" t="s">
        <v>24</v>
      </c>
      <c r="B3" s="12" t="s">
        <v>25</v>
      </c>
      <c r="C3" s="13" t="s">
        <v>26</v>
      </c>
      <c r="D3" s="14">
        <v>186</v>
      </c>
      <c r="E3" s="14">
        <v>117</v>
      </c>
      <c r="F3" s="14">
        <v>87</v>
      </c>
      <c r="G3" s="14">
        <v>81</v>
      </c>
      <c r="H3" s="14">
        <v>316</v>
      </c>
      <c r="I3" s="14">
        <v>331</v>
      </c>
      <c r="J3" s="91">
        <v>268</v>
      </c>
      <c r="K3" s="95">
        <v>550</v>
      </c>
    </row>
    <row r="4" spans="1:11" ht="15">
      <c r="A4" s="11" t="s">
        <v>27</v>
      </c>
      <c r="B4" s="12" t="s">
        <v>28</v>
      </c>
      <c r="C4" s="13" t="s">
        <v>23</v>
      </c>
      <c r="D4" s="14">
        <v>503</v>
      </c>
      <c r="E4" s="14">
        <v>507</v>
      </c>
      <c r="F4" s="14">
        <v>546</v>
      </c>
      <c r="G4" s="14">
        <v>553</v>
      </c>
      <c r="H4" s="14">
        <v>572</v>
      </c>
      <c r="I4" s="14">
        <v>576</v>
      </c>
      <c r="J4" s="91">
        <v>516</v>
      </c>
      <c r="K4" s="95">
        <v>557</v>
      </c>
    </row>
    <row r="5" spans="1:11" ht="15">
      <c r="A5" s="11" t="s">
        <v>29</v>
      </c>
      <c r="B5" s="12" t="s">
        <v>30</v>
      </c>
      <c r="C5" s="13" t="s">
        <v>23</v>
      </c>
      <c r="D5" s="14">
        <v>23794</v>
      </c>
      <c r="E5" s="14">
        <v>26238</v>
      </c>
      <c r="F5" s="14">
        <v>27926</v>
      </c>
      <c r="G5" s="14">
        <v>29589</v>
      </c>
      <c r="H5" s="14">
        <v>31898</v>
      </c>
      <c r="I5" s="14">
        <v>31438</v>
      </c>
      <c r="J5" s="91">
        <v>27018</v>
      </c>
      <c r="K5" s="95">
        <v>30322</v>
      </c>
    </row>
    <row r="6" spans="1:11" ht="15">
      <c r="A6" s="11" t="s">
        <v>31</v>
      </c>
      <c r="B6" s="12" t="s">
        <v>32</v>
      </c>
      <c r="C6" s="13" t="s">
        <v>23</v>
      </c>
      <c r="D6" s="14">
        <v>5624</v>
      </c>
      <c r="E6" s="14">
        <v>6663</v>
      </c>
      <c r="F6" s="14">
        <v>7267</v>
      </c>
      <c r="G6" s="14">
        <v>7861</v>
      </c>
      <c r="H6" s="14">
        <v>7710</v>
      </c>
      <c r="I6" s="14">
        <v>7839</v>
      </c>
      <c r="J6" s="91">
        <v>7356</v>
      </c>
      <c r="K6" s="95">
        <v>7381</v>
      </c>
    </row>
    <row r="7" spans="1:11" ht="30">
      <c r="A7" s="11" t="s">
        <v>33</v>
      </c>
      <c r="B7" s="12" t="s">
        <v>34</v>
      </c>
      <c r="C7" s="13" t="s">
        <v>26</v>
      </c>
      <c r="D7" s="14">
        <v>449</v>
      </c>
      <c r="E7" s="14">
        <v>449</v>
      </c>
      <c r="F7" s="14">
        <v>449</v>
      </c>
      <c r="G7" s="14">
        <v>449</v>
      </c>
      <c r="H7" s="14">
        <v>0</v>
      </c>
      <c r="I7" s="14">
        <v>0</v>
      </c>
      <c r="J7" s="91">
        <v>0</v>
      </c>
      <c r="K7" s="95">
        <v>0</v>
      </c>
    </row>
    <row r="8" spans="1:11" ht="30">
      <c r="A8" s="11" t="s">
        <v>35</v>
      </c>
      <c r="B8" s="12" t="s">
        <v>36</v>
      </c>
      <c r="C8" s="13" t="s">
        <v>23</v>
      </c>
      <c r="D8" s="14">
        <v>393</v>
      </c>
      <c r="E8" s="14">
        <v>379</v>
      </c>
      <c r="F8" s="14">
        <v>364</v>
      </c>
      <c r="G8" s="14">
        <v>377</v>
      </c>
      <c r="H8" s="14">
        <v>386</v>
      </c>
      <c r="I8" s="14">
        <v>401</v>
      </c>
      <c r="J8" s="91">
        <v>384</v>
      </c>
      <c r="K8" s="95">
        <v>357</v>
      </c>
    </row>
    <row r="9" spans="1:11" ht="15">
      <c r="A9" s="11" t="s">
        <v>37</v>
      </c>
      <c r="B9" s="12" t="s">
        <v>38</v>
      </c>
      <c r="C9" s="13" t="s">
        <v>39</v>
      </c>
      <c r="D9" s="14">
        <v>2077</v>
      </c>
      <c r="E9" s="14">
        <v>2086</v>
      </c>
      <c r="F9" s="14">
        <v>2187</v>
      </c>
      <c r="G9" s="14">
        <v>2229</v>
      </c>
      <c r="H9" s="14">
        <v>2326</v>
      </c>
      <c r="I9" s="14">
        <v>2299</v>
      </c>
      <c r="J9" s="91">
        <v>2091</v>
      </c>
      <c r="K9" s="95">
        <v>2163</v>
      </c>
    </row>
    <row r="10" spans="1:11" ht="15">
      <c r="A10" s="11" t="s">
        <v>40</v>
      </c>
      <c r="B10" s="12" t="s">
        <v>41</v>
      </c>
      <c r="C10" s="13" t="s">
        <v>39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91">
        <v>0</v>
      </c>
      <c r="K10" s="95">
        <v>0</v>
      </c>
    </row>
    <row r="11" spans="1:11" ht="15">
      <c r="A11" s="11" t="s">
        <v>42</v>
      </c>
      <c r="B11" s="12" t="s">
        <v>43</v>
      </c>
      <c r="C11" s="13" t="s">
        <v>39</v>
      </c>
      <c r="D11" s="14">
        <v>1020</v>
      </c>
      <c r="E11" s="14">
        <v>1101</v>
      </c>
      <c r="F11" s="14">
        <v>1030</v>
      </c>
      <c r="G11" s="14">
        <v>1100</v>
      </c>
      <c r="H11" s="14">
        <v>1017</v>
      </c>
      <c r="I11" s="14">
        <v>994</v>
      </c>
      <c r="J11" s="91">
        <v>920</v>
      </c>
      <c r="K11" s="95">
        <v>1075</v>
      </c>
    </row>
    <row r="12" spans="1:11" ht="15">
      <c r="A12" s="11" t="s">
        <v>44</v>
      </c>
      <c r="B12" s="12" t="s">
        <v>25</v>
      </c>
      <c r="C12" s="13" t="s">
        <v>26</v>
      </c>
      <c r="D12" s="14">
        <v>1629</v>
      </c>
      <c r="E12" s="14">
        <v>1619</v>
      </c>
      <c r="F12" s="14">
        <v>1675</v>
      </c>
      <c r="G12" s="14">
        <v>1702</v>
      </c>
      <c r="H12" s="14">
        <v>1682</v>
      </c>
      <c r="I12" s="14">
        <v>1595</v>
      </c>
      <c r="J12" s="91">
        <v>1542</v>
      </c>
      <c r="K12" s="95">
        <v>1656</v>
      </c>
    </row>
    <row r="13" spans="1:11" ht="15">
      <c r="A13" s="11" t="s">
        <v>45</v>
      </c>
      <c r="B13" s="12" t="s">
        <v>28</v>
      </c>
      <c r="C13" s="13" t="s">
        <v>23</v>
      </c>
      <c r="D13" s="14">
        <v>2</v>
      </c>
      <c r="E13" s="14">
        <v>2</v>
      </c>
      <c r="F13" s="14">
        <v>1</v>
      </c>
      <c r="G13" s="14">
        <v>2</v>
      </c>
      <c r="H13" s="14">
        <v>0</v>
      </c>
      <c r="I13" s="14">
        <v>0</v>
      </c>
      <c r="J13" s="91">
        <v>0</v>
      </c>
      <c r="K13" s="95">
        <v>1</v>
      </c>
    </row>
    <row r="14" spans="1:11" ht="15">
      <c r="A14" s="11" t="s">
        <v>46</v>
      </c>
      <c r="B14" s="12" t="s">
        <v>47</v>
      </c>
      <c r="C14" s="13" t="s">
        <v>23</v>
      </c>
      <c r="D14" s="14">
        <v>2060</v>
      </c>
      <c r="E14" s="14">
        <v>2040</v>
      </c>
      <c r="F14" s="14">
        <v>2083</v>
      </c>
      <c r="G14" s="14">
        <v>2130</v>
      </c>
      <c r="H14" s="14">
        <v>2133</v>
      </c>
      <c r="I14" s="14">
        <v>2116</v>
      </c>
      <c r="J14" s="91">
        <v>2078</v>
      </c>
      <c r="K14" s="95">
        <v>2180</v>
      </c>
    </row>
    <row r="15" spans="1:11" ht="15">
      <c r="A15" s="11" t="s">
        <v>48</v>
      </c>
      <c r="B15" s="12" t="s">
        <v>49</v>
      </c>
      <c r="C15" s="13" t="s">
        <v>26</v>
      </c>
      <c r="D15" s="14">
        <v>304</v>
      </c>
      <c r="E15" s="14">
        <v>304</v>
      </c>
      <c r="F15" s="14">
        <v>304</v>
      </c>
      <c r="G15" s="14">
        <v>304</v>
      </c>
      <c r="H15" s="14">
        <v>304</v>
      </c>
      <c r="I15" s="14">
        <v>304</v>
      </c>
      <c r="J15" s="91">
        <v>304</v>
      </c>
      <c r="K15" s="95">
        <v>304</v>
      </c>
    </row>
    <row r="16" spans="1:11" ht="15">
      <c r="A16" s="11" t="s">
        <v>50</v>
      </c>
      <c r="B16" s="12" t="s">
        <v>51</v>
      </c>
      <c r="C16" s="13" t="s">
        <v>39</v>
      </c>
      <c r="D16" s="14">
        <v>1723</v>
      </c>
      <c r="E16" s="14">
        <v>1690</v>
      </c>
      <c r="F16" s="14">
        <v>1560</v>
      </c>
      <c r="G16" s="14">
        <v>1786</v>
      </c>
      <c r="H16" s="14">
        <v>2042</v>
      </c>
      <c r="I16" s="14">
        <v>2011</v>
      </c>
      <c r="J16" s="91">
        <v>1442</v>
      </c>
      <c r="K16" s="95">
        <v>1545</v>
      </c>
    </row>
    <row r="17" spans="1:11" ht="15">
      <c r="A17" s="11" t="s">
        <v>52</v>
      </c>
      <c r="B17" s="12" t="s">
        <v>53</v>
      </c>
      <c r="C17" s="13" t="s">
        <v>23</v>
      </c>
      <c r="D17" s="14">
        <v>376</v>
      </c>
      <c r="E17" s="14">
        <v>375</v>
      </c>
      <c r="F17" s="14">
        <v>377</v>
      </c>
      <c r="G17" s="14">
        <v>378</v>
      </c>
      <c r="H17" s="14">
        <v>377</v>
      </c>
      <c r="I17" s="14">
        <v>378</v>
      </c>
      <c r="J17" s="91">
        <v>376</v>
      </c>
      <c r="K17" s="95">
        <v>377</v>
      </c>
    </row>
    <row r="18" spans="1:11" ht="15">
      <c r="A18" s="11" t="s">
        <v>54</v>
      </c>
      <c r="B18" s="12" t="s">
        <v>55</v>
      </c>
      <c r="C18" s="13" t="s">
        <v>23</v>
      </c>
      <c r="D18" s="14">
        <v>187</v>
      </c>
      <c r="E18" s="14">
        <v>183</v>
      </c>
      <c r="F18" s="14">
        <v>174</v>
      </c>
      <c r="G18" s="14">
        <v>178</v>
      </c>
      <c r="H18" s="14">
        <v>177</v>
      </c>
      <c r="I18" s="14">
        <v>176</v>
      </c>
      <c r="J18" s="91">
        <v>167</v>
      </c>
      <c r="K18" s="95">
        <v>174</v>
      </c>
    </row>
    <row r="19" spans="1:11" ht="15">
      <c r="A19" s="11" t="s">
        <v>56</v>
      </c>
      <c r="B19" s="12" t="s">
        <v>57</v>
      </c>
      <c r="C19" s="13" t="s">
        <v>23</v>
      </c>
      <c r="D19" s="14">
        <v>214</v>
      </c>
      <c r="E19" s="14">
        <v>231</v>
      </c>
      <c r="F19" s="14">
        <v>241</v>
      </c>
      <c r="G19" s="14">
        <v>251</v>
      </c>
      <c r="H19" s="14">
        <v>258</v>
      </c>
      <c r="I19" s="14">
        <v>272</v>
      </c>
      <c r="J19" s="91">
        <v>283</v>
      </c>
      <c r="K19" s="95">
        <v>289</v>
      </c>
    </row>
    <row r="20" spans="1:11" ht="15">
      <c r="A20" s="11" t="s">
        <v>58</v>
      </c>
      <c r="B20" s="12" t="s">
        <v>59</v>
      </c>
      <c r="C20" s="13" t="s">
        <v>39</v>
      </c>
      <c r="D20" s="14">
        <v>170</v>
      </c>
      <c r="E20" s="14">
        <v>169</v>
      </c>
      <c r="F20" s="14">
        <v>167</v>
      </c>
      <c r="G20" s="14">
        <v>100</v>
      </c>
      <c r="H20" s="14">
        <v>102</v>
      </c>
      <c r="I20" s="14">
        <v>104</v>
      </c>
      <c r="J20" s="91">
        <v>101</v>
      </c>
      <c r="K20" s="95">
        <v>101</v>
      </c>
    </row>
    <row r="21" spans="1:11" ht="15">
      <c r="A21" s="11" t="s">
        <v>60</v>
      </c>
      <c r="B21" s="12" t="s">
        <v>61</v>
      </c>
      <c r="C21" s="13" t="s">
        <v>39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91">
        <v>0</v>
      </c>
      <c r="K21" s="95">
        <v>0</v>
      </c>
    </row>
    <row r="22" spans="1:11" ht="15">
      <c r="A22" s="11" t="s">
        <v>62</v>
      </c>
      <c r="B22" s="12" t="s">
        <v>63</v>
      </c>
      <c r="C22" s="13" t="s">
        <v>39</v>
      </c>
      <c r="D22" s="14">
        <v>827</v>
      </c>
      <c r="E22" s="14">
        <v>753</v>
      </c>
      <c r="F22" s="14">
        <v>692</v>
      </c>
      <c r="G22" s="14">
        <v>638</v>
      </c>
      <c r="H22" s="14">
        <v>751</v>
      </c>
      <c r="I22" s="14">
        <v>767</v>
      </c>
      <c r="J22" s="91">
        <v>801</v>
      </c>
      <c r="K22" s="95">
        <v>756</v>
      </c>
    </row>
    <row r="23" spans="1:11" ht="30">
      <c r="A23" s="11" t="s">
        <v>64</v>
      </c>
      <c r="B23" s="12" t="s">
        <v>65</v>
      </c>
      <c r="C23" s="13" t="s">
        <v>39</v>
      </c>
      <c r="D23" s="14">
        <v>39</v>
      </c>
      <c r="E23" s="14">
        <v>37</v>
      </c>
      <c r="F23" s="14">
        <v>41</v>
      </c>
      <c r="G23" s="14">
        <v>42</v>
      </c>
      <c r="H23" s="14">
        <v>43</v>
      </c>
      <c r="I23" s="14">
        <v>46</v>
      </c>
      <c r="J23" s="91">
        <v>25</v>
      </c>
      <c r="K23" s="95">
        <v>32</v>
      </c>
    </row>
    <row r="24" spans="1:11" ht="15">
      <c r="A24" s="15" t="s">
        <v>66</v>
      </c>
      <c r="B24" s="16" t="s">
        <v>25</v>
      </c>
      <c r="C24" s="17" t="s">
        <v>26</v>
      </c>
      <c r="D24" s="14">
        <v>422</v>
      </c>
      <c r="E24" s="14">
        <v>379</v>
      </c>
      <c r="F24" s="14">
        <v>378</v>
      </c>
      <c r="G24" s="14">
        <v>381</v>
      </c>
      <c r="H24" s="14">
        <v>445</v>
      </c>
      <c r="I24" s="14">
        <v>433</v>
      </c>
      <c r="J24" s="92">
        <v>406</v>
      </c>
      <c r="K24" s="95">
        <v>532</v>
      </c>
    </row>
    <row r="25" spans="1:11" ht="15">
      <c r="A25" s="15" t="s">
        <v>66</v>
      </c>
      <c r="B25" s="16" t="s">
        <v>67</v>
      </c>
      <c r="C25" s="17" t="s">
        <v>26</v>
      </c>
      <c r="D25" s="14">
        <v>219</v>
      </c>
      <c r="E25" s="14">
        <v>215</v>
      </c>
      <c r="F25" s="14">
        <v>312</v>
      </c>
      <c r="G25" s="14">
        <v>235</v>
      </c>
      <c r="H25" s="14">
        <v>313</v>
      </c>
      <c r="I25" s="14">
        <v>828</v>
      </c>
      <c r="J25" s="92">
        <v>727</v>
      </c>
      <c r="K25" s="95">
        <v>728</v>
      </c>
    </row>
    <row r="26" spans="1:11" ht="15">
      <c r="A26" s="11" t="s">
        <v>68</v>
      </c>
      <c r="B26" s="12" t="s">
        <v>69</v>
      </c>
      <c r="C26" s="13" t="s">
        <v>39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1">
        <v>0</v>
      </c>
      <c r="K26" s="95">
        <v>0</v>
      </c>
    </row>
    <row r="27" spans="1:11" ht="15">
      <c r="A27" s="18" t="s">
        <v>70</v>
      </c>
      <c r="B27" s="19" t="s">
        <v>71</v>
      </c>
      <c r="C27" s="20" t="s">
        <v>39</v>
      </c>
      <c r="D27" s="21">
        <v>37</v>
      </c>
      <c r="E27" s="21">
        <v>37</v>
      </c>
      <c r="F27" s="21">
        <v>39</v>
      </c>
      <c r="G27" s="21">
        <v>38</v>
      </c>
      <c r="H27" s="21">
        <v>38</v>
      </c>
      <c r="I27" s="21">
        <v>38</v>
      </c>
      <c r="J27" s="93">
        <v>38</v>
      </c>
      <c r="K27" s="96">
        <v>37</v>
      </c>
    </row>
    <row r="28" spans="4:10" ht="15">
      <c r="D28" s="14"/>
      <c r="E28" s="14"/>
      <c r="F28" s="14"/>
      <c r="I28" s="14"/>
      <c r="J28" s="78"/>
    </row>
    <row r="29" spans="2:12" ht="15" outlineLevel="1">
      <c r="B29" s="2" t="s">
        <v>72</v>
      </c>
      <c r="C29" t="s">
        <v>23</v>
      </c>
      <c r="D29" s="14">
        <f>D2+D4+D5+D6+D8+D13+D14+D17+D18+D19</f>
        <v>33342</v>
      </c>
      <c r="E29" s="14">
        <f>E2+E4+E5+E6+E8+E13+E14+E17+E18+E19</f>
        <v>37240</v>
      </c>
      <c r="F29" s="14">
        <f>F2+F4+F5+F6+F8+F13+F14+F17+F18+F19</f>
        <v>39880</v>
      </c>
      <c r="G29" s="14">
        <f>G2+G4+G5+G6+G8+G13+G14+G17+G18+G19</f>
        <v>42638</v>
      </c>
      <c r="H29" s="14">
        <f>H2+H4+H5+H6+H8+H13+H14+H17+H18+H19</f>
        <v>45314</v>
      </c>
      <c r="I29" s="14">
        <f aca="true" t="shared" si="0" ref="I29:K29">I2+I4+I5+I6+I8+I13+I14+I17+I18+I19</f>
        <v>45169</v>
      </c>
      <c r="J29" s="14">
        <f t="shared" si="0"/>
        <v>40117</v>
      </c>
      <c r="K29" s="14">
        <f t="shared" si="0"/>
        <v>43552</v>
      </c>
      <c r="L29" s="101"/>
    </row>
    <row r="30" spans="2:12" ht="15" outlineLevel="1">
      <c r="B30" s="2" t="s">
        <v>74</v>
      </c>
      <c r="C30" t="s">
        <v>39</v>
      </c>
      <c r="D30" s="14">
        <f aca="true" t="shared" si="1" ref="D30:I30">D9+D10+D11+D16+D20+D21+D22+D23+D26+D27</f>
        <v>5893</v>
      </c>
      <c r="E30" s="14">
        <f t="shared" si="1"/>
        <v>5873</v>
      </c>
      <c r="F30" s="14">
        <f t="shared" si="1"/>
        <v>5716</v>
      </c>
      <c r="G30" s="14">
        <f t="shared" si="1"/>
        <v>5933</v>
      </c>
      <c r="H30" s="14">
        <f t="shared" si="1"/>
        <v>6319</v>
      </c>
      <c r="I30" s="14">
        <f t="shared" si="1"/>
        <v>6259</v>
      </c>
      <c r="J30" s="14">
        <f aca="true" t="shared" si="2" ref="J30:K30">J9+J10+J11+J16+J20+J21+J22+J23+J26+J27</f>
        <v>5418</v>
      </c>
      <c r="K30" s="14">
        <f t="shared" si="2"/>
        <v>5709</v>
      </c>
      <c r="L30" s="101"/>
    </row>
    <row r="31" spans="2:12" ht="15" outlineLevel="1">
      <c r="B31" s="2" t="s">
        <v>75</v>
      </c>
      <c r="C31" t="s">
        <v>26</v>
      </c>
      <c r="D31" s="14">
        <f>D7+D12+D15+D24</f>
        <v>2804</v>
      </c>
      <c r="E31" s="14">
        <f>E7+E12+E15+E24</f>
        <v>2751</v>
      </c>
      <c r="F31" s="14">
        <f>F3+F7+F12+F15+F24</f>
        <v>2893</v>
      </c>
      <c r="G31" s="14">
        <v>3152</v>
      </c>
      <c r="H31" s="14">
        <f>H3+H7+H12+H15+H24+H25</f>
        <v>3060</v>
      </c>
      <c r="I31" s="14">
        <f aca="true" t="shared" si="3" ref="I31:K31">I3+I7+I12+I15+I24+I25</f>
        <v>3491</v>
      </c>
      <c r="J31" s="14">
        <f t="shared" si="3"/>
        <v>3247</v>
      </c>
      <c r="K31" s="14">
        <f t="shared" si="3"/>
        <v>3770</v>
      </c>
      <c r="L31" s="101"/>
    </row>
    <row r="32" spans="1:11" ht="15">
      <c r="A32" s="22"/>
      <c r="B32" s="23" t="s">
        <v>77</v>
      </c>
      <c r="C32" s="24"/>
      <c r="D32" s="25">
        <f aca="true" t="shared" si="4" ref="D32:K32">SUM(D29:D31)</f>
        <v>42039</v>
      </c>
      <c r="E32" s="25">
        <f t="shared" si="4"/>
        <v>45864</v>
      </c>
      <c r="F32" s="25">
        <f t="shared" si="4"/>
        <v>48489</v>
      </c>
      <c r="G32" s="25">
        <f t="shared" si="4"/>
        <v>51723</v>
      </c>
      <c r="H32" s="25">
        <f t="shared" si="4"/>
        <v>54693</v>
      </c>
      <c r="I32" s="25">
        <f t="shared" si="4"/>
        <v>54919</v>
      </c>
      <c r="J32" s="25">
        <f t="shared" si="4"/>
        <v>48782</v>
      </c>
      <c r="K32" s="26">
        <f t="shared" si="4"/>
        <v>53031</v>
      </c>
    </row>
    <row r="33" spans="4:10" ht="15">
      <c r="D33" s="14"/>
      <c r="E33" s="14"/>
      <c r="F33" s="14"/>
      <c r="I33" s="14"/>
      <c r="J33" s="78"/>
    </row>
    <row r="34" spans="1:11" ht="15">
      <c r="A34" s="7"/>
      <c r="B34" s="8" t="s">
        <v>78</v>
      </c>
      <c r="C34" s="9" t="s">
        <v>73</v>
      </c>
      <c r="D34" s="10">
        <v>10</v>
      </c>
      <c r="E34" s="10">
        <v>2</v>
      </c>
      <c r="F34" s="10">
        <v>2</v>
      </c>
      <c r="G34" s="10">
        <v>2</v>
      </c>
      <c r="H34" s="10">
        <v>2</v>
      </c>
      <c r="I34" s="10">
        <v>2</v>
      </c>
      <c r="J34" s="97">
        <v>0</v>
      </c>
      <c r="K34" s="94">
        <v>0</v>
      </c>
    </row>
    <row r="35" spans="1:12" ht="15">
      <c r="A35" s="11"/>
      <c r="B35" s="12" t="s">
        <v>79</v>
      </c>
      <c r="C35" s="17" t="s">
        <v>39</v>
      </c>
      <c r="D35" s="14">
        <v>1423</v>
      </c>
      <c r="E35" s="14">
        <v>1445</v>
      </c>
      <c r="F35" s="14">
        <v>1482</v>
      </c>
      <c r="G35" s="14">
        <v>1492</v>
      </c>
      <c r="H35" s="14">
        <v>1552</v>
      </c>
      <c r="I35" s="14">
        <v>1614</v>
      </c>
      <c r="J35" s="98">
        <v>1657</v>
      </c>
      <c r="K35" s="95">
        <v>1634</v>
      </c>
      <c r="L35" s="42"/>
    </row>
    <row r="36" spans="1:11" ht="15">
      <c r="A36" s="11"/>
      <c r="B36" s="12" t="s">
        <v>80</v>
      </c>
      <c r="C36" s="17" t="s">
        <v>76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8">
        <v>0</v>
      </c>
      <c r="K36" s="95">
        <v>0</v>
      </c>
    </row>
    <row r="37" spans="1:11" ht="15">
      <c r="A37" s="11"/>
      <c r="B37" s="12" t="s">
        <v>81</v>
      </c>
      <c r="C37" s="17" t="s">
        <v>82</v>
      </c>
      <c r="D37" s="14">
        <v>3</v>
      </c>
      <c r="E37" s="14">
        <v>3</v>
      </c>
      <c r="F37" s="14">
        <v>2</v>
      </c>
      <c r="G37" s="14">
        <v>5</v>
      </c>
      <c r="H37" s="14">
        <v>2</v>
      </c>
      <c r="I37" s="14">
        <v>0</v>
      </c>
      <c r="J37" s="98">
        <v>1</v>
      </c>
      <c r="K37" s="95">
        <v>1</v>
      </c>
    </row>
    <row r="38" spans="1:11" ht="15">
      <c r="A38" s="18"/>
      <c r="B38" s="19" t="s">
        <v>83</v>
      </c>
      <c r="C38" s="20"/>
      <c r="D38" s="21">
        <v>1436</v>
      </c>
      <c r="E38" s="21">
        <v>1450</v>
      </c>
      <c r="F38" s="21">
        <v>1486</v>
      </c>
      <c r="G38" s="21">
        <f>SUM(G34:G37)</f>
        <v>1499</v>
      </c>
      <c r="H38" s="27">
        <f>SUM(H34:H37)</f>
        <v>1556</v>
      </c>
      <c r="I38" s="21">
        <f>SUM(I34:I37)</f>
        <v>1616</v>
      </c>
      <c r="J38" s="99">
        <f>SUM(J34:J37)</f>
        <v>1658</v>
      </c>
      <c r="K38" s="80">
        <f>SUM(K34:K37)</f>
        <v>1635</v>
      </c>
    </row>
    <row r="39" spans="4:10" ht="15">
      <c r="D39" s="14"/>
      <c r="E39" s="14"/>
      <c r="F39" s="14"/>
      <c r="I39" s="14"/>
      <c r="J39" s="78"/>
    </row>
    <row r="40" spans="1:11" ht="15">
      <c r="A40" s="7"/>
      <c r="B40" s="8" t="s">
        <v>84</v>
      </c>
      <c r="C40" s="9" t="s">
        <v>73</v>
      </c>
      <c r="D40" s="10">
        <v>997</v>
      </c>
      <c r="E40" s="10">
        <v>1015</v>
      </c>
      <c r="F40" s="10">
        <v>1043</v>
      </c>
      <c r="G40" s="10">
        <v>1050</v>
      </c>
      <c r="H40" s="28">
        <v>1063</v>
      </c>
      <c r="I40" s="10">
        <v>1126</v>
      </c>
      <c r="J40" s="97">
        <v>1155</v>
      </c>
      <c r="K40" s="94">
        <v>1112</v>
      </c>
    </row>
    <row r="41" spans="1:11" ht="15">
      <c r="A41" s="11"/>
      <c r="B41" s="12" t="s">
        <v>85</v>
      </c>
      <c r="C41" s="17" t="s">
        <v>39</v>
      </c>
      <c r="D41" s="14">
        <v>-997</v>
      </c>
      <c r="E41" s="14">
        <v>-1015</v>
      </c>
      <c r="F41" s="14">
        <v>-1043</v>
      </c>
      <c r="G41" s="14">
        <v>-1050</v>
      </c>
      <c r="H41" s="29">
        <v>-1063</v>
      </c>
      <c r="I41" s="14">
        <v>-1126</v>
      </c>
      <c r="J41" s="98">
        <v>-1155</v>
      </c>
      <c r="K41" s="95">
        <v>-1112</v>
      </c>
    </row>
    <row r="42" spans="1:11" ht="15">
      <c r="A42" s="11"/>
      <c r="B42" s="12" t="s">
        <v>86</v>
      </c>
      <c r="C42" s="17" t="s">
        <v>76</v>
      </c>
      <c r="D42" s="14">
        <v>-447</v>
      </c>
      <c r="E42" s="14">
        <v>-416</v>
      </c>
      <c r="F42" s="14">
        <v>-430</v>
      </c>
      <c r="G42" s="14">
        <v>-445</v>
      </c>
      <c r="H42" s="29">
        <v>-425</v>
      </c>
      <c r="I42" s="14">
        <v>-407</v>
      </c>
      <c r="J42" s="98">
        <v>-431</v>
      </c>
      <c r="K42" s="95">
        <v>-419</v>
      </c>
    </row>
    <row r="43" spans="1:11" ht="15">
      <c r="A43" s="18"/>
      <c r="B43" s="19" t="s">
        <v>87</v>
      </c>
      <c r="C43" s="20" t="s">
        <v>82</v>
      </c>
      <c r="D43" s="21">
        <v>447</v>
      </c>
      <c r="E43" s="21">
        <v>416</v>
      </c>
      <c r="F43" s="21">
        <v>430</v>
      </c>
      <c r="G43" s="21">
        <v>445</v>
      </c>
      <c r="H43" s="30">
        <v>425</v>
      </c>
      <c r="I43" s="21">
        <v>407</v>
      </c>
      <c r="J43" s="99">
        <v>431</v>
      </c>
      <c r="K43" s="96">
        <v>419</v>
      </c>
    </row>
    <row r="44" spans="4:10" ht="15">
      <c r="D44" s="14"/>
      <c r="E44" s="14"/>
      <c r="F44" s="14"/>
      <c r="I44" s="14"/>
      <c r="J44" s="78"/>
    </row>
    <row r="45" spans="1:11" ht="15">
      <c r="A45" s="7"/>
      <c r="B45" s="31" t="s">
        <v>88</v>
      </c>
      <c r="C45" s="9" t="s">
        <v>73</v>
      </c>
      <c r="D45" s="10">
        <v>34349</v>
      </c>
      <c r="E45" s="10">
        <v>38257</v>
      </c>
      <c r="F45" s="10">
        <f>F29+F34+F40</f>
        <v>40925</v>
      </c>
      <c r="G45" s="10">
        <v>43689</v>
      </c>
      <c r="H45" s="32">
        <f aca="true" t="shared" si="5" ref="H45:K47">H29+H34+H40</f>
        <v>46379</v>
      </c>
      <c r="I45" s="83">
        <f t="shared" si="5"/>
        <v>46297</v>
      </c>
      <c r="J45" s="75">
        <f t="shared" si="5"/>
        <v>41272</v>
      </c>
      <c r="K45" s="75">
        <f t="shared" si="5"/>
        <v>44664</v>
      </c>
    </row>
    <row r="46" spans="1:11" ht="15">
      <c r="A46" s="11"/>
      <c r="B46" s="33" t="s">
        <v>89</v>
      </c>
      <c r="C46" s="17" t="s">
        <v>39</v>
      </c>
      <c r="D46" s="14">
        <v>6319</v>
      </c>
      <c r="E46" s="14">
        <v>6303</v>
      </c>
      <c r="F46" s="14">
        <f>F30+F35+F41</f>
        <v>6155</v>
      </c>
      <c r="G46" s="14">
        <v>6260</v>
      </c>
      <c r="H46" s="34">
        <f t="shared" si="5"/>
        <v>6808</v>
      </c>
      <c r="I46" s="84">
        <f t="shared" si="5"/>
        <v>6747</v>
      </c>
      <c r="J46" s="76">
        <f t="shared" si="5"/>
        <v>5920</v>
      </c>
      <c r="K46" s="76">
        <f t="shared" si="5"/>
        <v>6231</v>
      </c>
    </row>
    <row r="47" spans="1:11" ht="15">
      <c r="A47" s="11"/>
      <c r="B47" s="33" t="s">
        <v>90</v>
      </c>
      <c r="C47" s="17" t="s">
        <v>76</v>
      </c>
      <c r="D47" s="14">
        <v>2762</v>
      </c>
      <c r="E47" s="14">
        <v>2667</v>
      </c>
      <c r="F47" s="14">
        <f>F31+F36+F42</f>
        <v>2463</v>
      </c>
      <c r="G47" s="14">
        <f>G31+G36+G42</f>
        <v>2707</v>
      </c>
      <c r="H47" s="34">
        <f t="shared" si="5"/>
        <v>2635</v>
      </c>
      <c r="I47" s="84">
        <f t="shared" si="5"/>
        <v>3084</v>
      </c>
      <c r="J47" s="76">
        <f t="shared" si="5"/>
        <v>2816</v>
      </c>
      <c r="K47" s="76">
        <f t="shared" si="5"/>
        <v>3351</v>
      </c>
    </row>
    <row r="48" spans="1:11" ht="15">
      <c r="A48" s="18"/>
      <c r="B48" s="35" t="s">
        <v>91</v>
      </c>
      <c r="C48" s="20" t="s">
        <v>82</v>
      </c>
      <c r="D48" s="21">
        <v>450</v>
      </c>
      <c r="E48" s="21">
        <v>419</v>
      </c>
      <c r="F48" s="21">
        <v>432</v>
      </c>
      <c r="G48" s="21">
        <f>G37+G43</f>
        <v>450</v>
      </c>
      <c r="H48" s="27">
        <f>H37+H43</f>
        <v>427</v>
      </c>
      <c r="I48" s="85">
        <f>I37+I43</f>
        <v>407</v>
      </c>
      <c r="J48" s="77">
        <f>J37+J43</f>
        <v>432</v>
      </c>
      <c r="K48" s="77">
        <f>K37+K43</f>
        <v>420</v>
      </c>
    </row>
    <row r="49" spans="4:10" ht="15">
      <c r="D49" s="14"/>
      <c r="E49" s="14"/>
      <c r="F49" s="14"/>
      <c r="I49" s="14"/>
      <c r="J49" s="78"/>
    </row>
    <row r="50" spans="1:11" s="1" customFormat="1" ht="15">
      <c r="A50" s="36"/>
      <c r="B50" s="23" t="s">
        <v>92</v>
      </c>
      <c r="C50" s="37"/>
      <c r="D50" s="38">
        <v>43880</v>
      </c>
      <c r="E50" s="38">
        <v>47646</v>
      </c>
      <c r="F50" s="38">
        <f>F45+F46+F47+F48</f>
        <v>49975</v>
      </c>
      <c r="G50" s="38">
        <v>53106</v>
      </c>
      <c r="H50" s="39">
        <f>H45+H46+H47+H48</f>
        <v>56249</v>
      </c>
      <c r="I50" s="39">
        <f>I45+I46+I47+I48</f>
        <v>56535</v>
      </c>
      <c r="J50" s="40">
        <f>J45+J46+J47+J48</f>
        <v>50440</v>
      </c>
      <c r="K50" s="40">
        <f>K45+K46+K47+K48</f>
        <v>54666</v>
      </c>
    </row>
    <row r="51" ht="15">
      <c r="H51" s="41"/>
    </row>
  </sheetData>
  <autoFilter ref="C1:C50"/>
  <printOptions/>
  <pageMargins left="0.25" right="0.25" top="0.75" bottom="0.75" header="0.511805555555555" footer="0.511805555555555"/>
  <pageSetup fitToHeight="1" fitToWidth="1"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9"/>
  <sheetViews>
    <sheetView zoomScale="75" zoomScaleNormal="75" workbookViewId="0" topLeftCell="A40">
      <selection activeCell="D56" sqref="D56"/>
    </sheetView>
  </sheetViews>
  <sheetFormatPr defaultColWidth="9.140625" defaultRowHeight="15"/>
  <cols>
    <col min="1" max="1" width="7.140625" style="0" customWidth="1"/>
    <col min="2" max="2" width="9.140625" style="0" customWidth="1"/>
    <col min="3" max="3" width="63.57421875" style="0" customWidth="1"/>
    <col min="4" max="4" width="12.28125" style="42" customWidth="1"/>
    <col min="5" max="1025" width="52.140625" style="0" customWidth="1"/>
  </cols>
  <sheetData>
    <row r="1" spans="1:5" ht="15">
      <c r="A1" s="43" t="s">
        <v>93</v>
      </c>
      <c r="B1" s="43" t="s">
        <v>94</v>
      </c>
      <c r="C1" s="43" t="s">
        <v>95</v>
      </c>
      <c r="D1" s="44" t="s">
        <v>96</v>
      </c>
      <c r="E1" s="43" t="s">
        <v>97</v>
      </c>
    </row>
    <row r="2" spans="1:5" ht="15">
      <c r="A2" s="43"/>
      <c r="B2" s="43"/>
      <c r="C2" s="43"/>
      <c r="D2" s="44"/>
      <c r="E2" s="43"/>
    </row>
    <row r="3" spans="1:5" ht="30">
      <c r="A3" s="50">
        <v>2021</v>
      </c>
      <c r="B3" s="50" t="s">
        <v>39</v>
      </c>
      <c r="C3" s="50" t="s">
        <v>98</v>
      </c>
      <c r="D3" s="86" t="s">
        <v>161</v>
      </c>
      <c r="E3" s="50"/>
    </row>
    <row r="4" spans="1:5" ht="30">
      <c r="A4" s="50" t="s">
        <v>158</v>
      </c>
      <c r="B4" s="46" t="s">
        <v>39</v>
      </c>
      <c r="C4" s="47" t="s">
        <v>98</v>
      </c>
      <c r="D4" s="81">
        <v>213</v>
      </c>
      <c r="E4" s="46"/>
    </row>
    <row r="5" spans="1:5" ht="30">
      <c r="A5" s="45">
        <v>2019</v>
      </c>
      <c r="B5" s="46" t="s">
        <v>39</v>
      </c>
      <c r="C5" s="47" t="s">
        <v>98</v>
      </c>
      <c r="D5" s="48">
        <v>206</v>
      </c>
      <c r="E5" s="49"/>
    </row>
    <row r="6" spans="1:5" ht="30">
      <c r="A6" s="50" t="s">
        <v>99</v>
      </c>
      <c r="B6" s="50" t="s">
        <v>39</v>
      </c>
      <c r="C6" s="47" t="s">
        <v>98</v>
      </c>
      <c r="D6" s="51">
        <v>206</v>
      </c>
      <c r="E6" s="50"/>
    </row>
    <row r="7" spans="1:4" ht="30">
      <c r="A7" s="52">
        <v>2017</v>
      </c>
      <c r="B7" s="47" t="s">
        <v>39</v>
      </c>
      <c r="C7" s="47" t="s">
        <v>98</v>
      </c>
      <c r="D7" s="51">
        <v>159</v>
      </c>
    </row>
    <row r="8" spans="1:4" ht="30">
      <c r="A8" s="47" t="s">
        <v>100</v>
      </c>
      <c r="B8" s="47" t="s">
        <v>39</v>
      </c>
      <c r="C8" s="47" t="s">
        <v>101</v>
      </c>
      <c r="D8" s="53">
        <v>158</v>
      </c>
    </row>
    <row r="9" spans="1:4" ht="30">
      <c r="A9" s="47" t="s">
        <v>102</v>
      </c>
      <c r="B9" s="47" t="s">
        <v>39</v>
      </c>
      <c r="C9" s="47" t="s">
        <v>101</v>
      </c>
      <c r="D9" s="53">
        <v>156</v>
      </c>
    </row>
    <row r="10" spans="1:4" ht="30">
      <c r="A10" s="47" t="s">
        <v>103</v>
      </c>
      <c r="B10" s="47" t="s">
        <v>39</v>
      </c>
      <c r="C10" s="47" t="s">
        <v>101</v>
      </c>
      <c r="D10" s="53">
        <v>155</v>
      </c>
    </row>
    <row r="11" spans="1:4" ht="30">
      <c r="A11" s="47" t="s">
        <v>104</v>
      </c>
      <c r="B11" s="47" t="s">
        <v>39</v>
      </c>
      <c r="C11" s="47" t="s">
        <v>101</v>
      </c>
      <c r="D11" s="53">
        <v>109</v>
      </c>
    </row>
    <row r="12" spans="1:4" ht="30">
      <c r="A12" s="47" t="s">
        <v>105</v>
      </c>
      <c r="B12" s="47" t="s">
        <v>39</v>
      </c>
      <c r="C12" s="47" t="s">
        <v>106</v>
      </c>
      <c r="D12" s="53">
        <v>97</v>
      </c>
    </row>
    <row r="13" spans="1:4" ht="30">
      <c r="A13" s="47" t="s">
        <v>107</v>
      </c>
      <c r="B13" s="47" t="s">
        <v>39</v>
      </c>
      <c r="C13" s="47" t="s">
        <v>106</v>
      </c>
      <c r="D13" s="53">
        <v>109</v>
      </c>
    </row>
    <row r="14" spans="1:4" ht="30">
      <c r="A14" s="47" t="s">
        <v>108</v>
      </c>
      <c r="B14" s="47" t="s">
        <v>39</v>
      </c>
      <c r="C14" s="47" t="s">
        <v>106</v>
      </c>
      <c r="D14" s="53">
        <v>54</v>
      </c>
    </row>
    <row r="15" spans="1:4" ht="30">
      <c r="A15" s="52">
        <v>2009</v>
      </c>
      <c r="B15" s="47" t="s">
        <v>39</v>
      </c>
      <c r="C15" s="47" t="s">
        <v>106</v>
      </c>
      <c r="D15" s="53">
        <v>56</v>
      </c>
    </row>
    <row r="16" spans="1:4" ht="28.5">
      <c r="A16" s="50" t="s">
        <v>162</v>
      </c>
      <c r="B16" s="47"/>
      <c r="C16" s="54" t="s">
        <v>110</v>
      </c>
      <c r="D16" s="53">
        <v>0</v>
      </c>
    </row>
    <row r="17" spans="1:4" ht="28.5">
      <c r="A17" s="50" t="s">
        <v>158</v>
      </c>
      <c r="B17" s="47"/>
      <c r="C17" s="54" t="s">
        <v>110</v>
      </c>
      <c r="D17" s="53">
        <v>0</v>
      </c>
    </row>
    <row r="18" spans="1:4" ht="28.5">
      <c r="A18" s="50" t="s">
        <v>158</v>
      </c>
      <c r="B18" s="47" t="s">
        <v>82</v>
      </c>
      <c r="C18" s="54" t="s">
        <v>110</v>
      </c>
      <c r="D18" s="53">
        <v>0</v>
      </c>
    </row>
    <row r="19" spans="1:4" ht="28.5">
      <c r="A19" s="50" t="s">
        <v>109</v>
      </c>
      <c r="B19" s="47" t="s">
        <v>82</v>
      </c>
      <c r="C19" s="54" t="s">
        <v>110</v>
      </c>
      <c r="D19" s="53">
        <v>0</v>
      </c>
    </row>
    <row r="20" spans="1:4" ht="28.5">
      <c r="A20" s="50" t="s">
        <v>99</v>
      </c>
      <c r="B20" s="47" t="s">
        <v>82</v>
      </c>
      <c r="C20" s="54" t="s">
        <v>110</v>
      </c>
      <c r="D20" s="53">
        <v>2</v>
      </c>
    </row>
    <row r="21" spans="1:4" ht="28.5">
      <c r="A21" s="52">
        <v>2017</v>
      </c>
      <c r="B21" s="47" t="s">
        <v>82</v>
      </c>
      <c r="C21" s="54" t="s">
        <v>110</v>
      </c>
      <c r="D21" s="53">
        <v>5</v>
      </c>
    </row>
    <row r="22" spans="1:4" ht="15">
      <c r="A22" s="47" t="s">
        <v>100</v>
      </c>
      <c r="B22" s="47" t="s">
        <v>82</v>
      </c>
      <c r="C22" s="47" t="s">
        <v>111</v>
      </c>
      <c r="D22" s="53">
        <v>2</v>
      </c>
    </row>
    <row r="23" spans="1:4" ht="15">
      <c r="A23" s="47" t="s">
        <v>102</v>
      </c>
      <c r="B23" s="47" t="s">
        <v>82</v>
      </c>
      <c r="C23" s="47" t="s">
        <v>111</v>
      </c>
      <c r="D23" s="53">
        <v>2</v>
      </c>
    </row>
    <row r="24" spans="1:4" ht="15">
      <c r="A24" s="47" t="s">
        <v>103</v>
      </c>
      <c r="B24" s="47" t="s">
        <v>82</v>
      </c>
      <c r="C24" s="47" t="s">
        <v>112</v>
      </c>
      <c r="D24" s="53">
        <v>2</v>
      </c>
    </row>
    <row r="25" spans="1:4" ht="15">
      <c r="A25" s="47" t="s">
        <v>104</v>
      </c>
      <c r="B25" s="47" t="s">
        <v>82</v>
      </c>
      <c r="C25" s="47" t="s">
        <v>111</v>
      </c>
      <c r="D25" s="53">
        <v>2</v>
      </c>
    </row>
    <row r="26" spans="1:4" ht="15">
      <c r="A26" s="47" t="s">
        <v>105</v>
      </c>
      <c r="B26" s="47" t="s">
        <v>82</v>
      </c>
      <c r="C26" s="47" t="s">
        <v>111</v>
      </c>
      <c r="D26" s="53">
        <v>2</v>
      </c>
    </row>
    <row r="27" spans="1:4" ht="15">
      <c r="A27" s="47" t="s">
        <v>107</v>
      </c>
      <c r="B27" s="47" t="s">
        <v>82</v>
      </c>
      <c r="C27" s="47" t="s">
        <v>111</v>
      </c>
      <c r="D27" s="53">
        <v>2</v>
      </c>
    </row>
    <row r="28" spans="1:4" ht="15">
      <c r="A28" s="47" t="s">
        <v>108</v>
      </c>
      <c r="B28" s="47" t="s">
        <v>82</v>
      </c>
      <c r="C28" s="47" t="s">
        <v>111</v>
      </c>
      <c r="D28" s="53">
        <v>2</v>
      </c>
    </row>
    <row r="29" spans="1:4" ht="15">
      <c r="A29" s="47" t="s">
        <v>113</v>
      </c>
      <c r="B29" s="47" t="s">
        <v>82</v>
      </c>
      <c r="C29" s="47" t="s">
        <v>111</v>
      </c>
      <c r="D29" s="53">
        <v>6</v>
      </c>
    </row>
    <row r="30" spans="1:5" ht="15">
      <c r="A30" s="50" t="s">
        <v>162</v>
      </c>
      <c r="B30" s="47" t="s">
        <v>39</v>
      </c>
      <c r="C30" s="47" t="s">
        <v>114</v>
      </c>
      <c r="D30" s="53">
        <v>0</v>
      </c>
      <c r="E30" t="s">
        <v>159</v>
      </c>
    </row>
    <row r="31" spans="1:5" ht="15">
      <c r="A31" s="52">
        <v>2020</v>
      </c>
      <c r="B31" s="47" t="s">
        <v>39</v>
      </c>
      <c r="C31" s="47" t="s">
        <v>114</v>
      </c>
      <c r="D31" s="53">
        <v>0</v>
      </c>
      <c r="E31" t="s">
        <v>159</v>
      </c>
    </row>
    <row r="32" spans="1:5" ht="15">
      <c r="A32" s="52">
        <v>2019</v>
      </c>
      <c r="B32" s="47" t="s">
        <v>39</v>
      </c>
      <c r="C32" s="47" t="s">
        <v>114</v>
      </c>
      <c r="D32" s="53">
        <v>0</v>
      </c>
      <c r="E32" t="s">
        <v>159</v>
      </c>
    </row>
    <row r="33" spans="1:4" ht="15">
      <c r="A33" s="50" t="s">
        <v>99</v>
      </c>
      <c r="B33" s="47" t="s">
        <v>39</v>
      </c>
      <c r="C33" s="47" t="s">
        <v>114</v>
      </c>
      <c r="D33" s="53">
        <v>4</v>
      </c>
    </row>
    <row r="34" spans="1:4" ht="15">
      <c r="A34" s="52">
        <v>2017</v>
      </c>
      <c r="B34" s="47" t="s">
        <v>39</v>
      </c>
      <c r="C34" s="47" t="s">
        <v>114</v>
      </c>
      <c r="D34" s="53">
        <v>4</v>
      </c>
    </row>
    <row r="35" spans="1:4" ht="15">
      <c r="A35" s="47" t="s">
        <v>100</v>
      </c>
      <c r="B35" s="47" t="s">
        <v>39</v>
      </c>
      <c r="C35" s="47" t="s">
        <v>114</v>
      </c>
      <c r="D35" s="53">
        <v>4</v>
      </c>
    </row>
    <row r="36" spans="1:4" ht="15">
      <c r="A36" s="47" t="s">
        <v>102</v>
      </c>
      <c r="B36" s="47" t="s">
        <v>39</v>
      </c>
      <c r="C36" s="47" t="s">
        <v>114</v>
      </c>
      <c r="D36" s="53">
        <v>4</v>
      </c>
    </row>
    <row r="37" spans="1:4" ht="15">
      <c r="A37" s="47" t="s">
        <v>103</v>
      </c>
      <c r="B37" s="47" t="s">
        <v>39</v>
      </c>
      <c r="C37" s="47" t="s">
        <v>114</v>
      </c>
      <c r="D37" s="53">
        <v>4</v>
      </c>
    </row>
    <row r="38" spans="1:4" ht="15">
      <c r="A38" s="47" t="s">
        <v>104</v>
      </c>
      <c r="B38" s="47" t="s">
        <v>39</v>
      </c>
      <c r="C38" s="47" t="s">
        <v>114</v>
      </c>
      <c r="D38" s="53">
        <v>4</v>
      </c>
    </row>
    <row r="39" spans="1:4" ht="15">
      <c r="A39" s="47" t="s">
        <v>105</v>
      </c>
      <c r="B39" s="47" t="s">
        <v>39</v>
      </c>
      <c r="C39" s="47" t="s">
        <v>114</v>
      </c>
      <c r="D39" s="53">
        <v>4</v>
      </c>
    </row>
    <row r="40" spans="1:4" ht="15">
      <c r="A40" s="47" t="s">
        <v>107</v>
      </c>
      <c r="B40" s="47" t="s">
        <v>39</v>
      </c>
      <c r="C40" s="47" t="s">
        <v>114</v>
      </c>
      <c r="D40" s="53">
        <v>4</v>
      </c>
    </row>
    <row r="41" spans="1:4" ht="15">
      <c r="A41" s="47" t="s">
        <v>108</v>
      </c>
      <c r="B41" s="47" t="s">
        <v>39</v>
      </c>
      <c r="C41" s="47" t="s">
        <v>114</v>
      </c>
      <c r="D41" s="53">
        <v>4</v>
      </c>
    </row>
    <row r="42" spans="1:4" ht="15">
      <c r="A42" s="47" t="s">
        <v>113</v>
      </c>
      <c r="B42" s="47" t="s">
        <v>39</v>
      </c>
      <c r="C42" s="47" t="s">
        <v>114</v>
      </c>
      <c r="D42" s="53">
        <v>4</v>
      </c>
    </row>
    <row r="43" spans="1:4" ht="15">
      <c r="A43" s="100">
        <v>2021</v>
      </c>
      <c r="B43" s="47" t="s">
        <v>39</v>
      </c>
      <c r="C43" s="47" t="s">
        <v>115</v>
      </c>
      <c r="D43" s="53">
        <v>0</v>
      </c>
    </row>
    <row r="44" spans="1:4" ht="15">
      <c r="A44" s="52">
        <v>2020</v>
      </c>
      <c r="B44" s="47" t="s">
        <v>73</v>
      </c>
      <c r="C44" s="47" t="s">
        <v>115</v>
      </c>
      <c r="D44" s="53">
        <v>0</v>
      </c>
    </row>
    <row r="45" spans="1:4" ht="15">
      <c r="A45" s="52">
        <v>2019</v>
      </c>
      <c r="B45" s="47" t="s">
        <v>73</v>
      </c>
      <c r="C45" s="47" t="s">
        <v>115</v>
      </c>
      <c r="D45" s="53">
        <v>2</v>
      </c>
    </row>
    <row r="46" spans="1:4" ht="15">
      <c r="A46" s="50" t="s">
        <v>99</v>
      </c>
      <c r="B46" s="47" t="s">
        <v>73</v>
      </c>
      <c r="C46" s="47" t="s">
        <v>115</v>
      </c>
      <c r="D46" s="53">
        <v>2</v>
      </c>
    </row>
    <row r="47" spans="1:4" ht="15">
      <c r="A47" s="52">
        <v>2017</v>
      </c>
      <c r="B47" s="47" t="s">
        <v>73</v>
      </c>
      <c r="C47" s="47" t="s">
        <v>115</v>
      </c>
      <c r="D47" s="53">
        <v>2</v>
      </c>
    </row>
    <row r="48" spans="1:4" ht="15">
      <c r="A48" s="47" t="s">
        <v>100</v>
      </c>
      <c r="B48" s="47" t="s">
        <v>73</v>
      </c>
      <c r="C48" s="47" t="s">
        <v>115</v>
      </c>
      <c r="D48" s="53">
        <v>2</v>
      </c>
    </row>
    <row r="49" spans="1:4" ht="15">
      <c r="A49" s="47" t="s">
        <v>102</v>
      </c>
      <c r="B49" s="47" t="s">
        <v>73</v>
      </c>
      <c r="C49" s="47" t="s">
        <v>115</v>
      </c>
      <c r="D49" s="53">
        <v>2</v>
      </c>
    </row>
    <row r="50" spans="1:4" ht="15">
      <c r="A50" s="47" t="s">
        <v>103</v>
      </c>
      <c r="B50" s="47" t="s">
        <v>73</v>
      </c>
      <c r="C50" s="47" t="s">
        <v>115</v>
      </c>
      <c r="D50" s="53">
        <v>2</v>
      </c>
    </row>
    <row r="51" spans="1:4" ht="15">
      <c r="A51" s="47" t="s">
        <v>104</v>
      </c>
      <c r="B51" s="47" t="s">
        <v>73</v>
      </c>
      <c r="C51" s="47" t="s">
        <v>115</v>
      </c>
      <c r="D51" s="53">
        <v>2</v>
      </c>
    </row>
    <row r="52" spans="1:4" ht="15">
      <c r="A52" s="47" t="s">
        <v>105</v>
      </c>
      <c r="B52" s="47" t="s">
        <v>73</v>
      </c>
      <c r="C52" s="47" t="s">
        <v>115</v>
      </c>
      <c r="D52" s="53">
        <v>2</v>
      </c>
    </row>
    <row r="53" spans="1:4" ht="15">
      <c r="A53" s="47" t="s">
        <v>107</v>
      </c>
      <c r="B53" s="47" t="s">
        <v>73</v>
      </c>
      <c r="C53" s="47" t="s">
        <v>115</v>
      </c>
      <c r="D53" s="53">
        <v>2</v>
      </c>
    </row>
    <row r="54" spans="1:4" ht="15">
      <c r="A54" s="47" t="s">
        <v>108</v>
      </c>
      <c r="B54" s="47" t="s">
        <v>73</v>
      </c>
      <c r="C54" s="47" t="s">
        <v>115</v>
      </c>
      <c r="D54" s="53">
        <v>3</v>
      </c>
    </row>
    <row r="55" spans="1:4" ht="15">
      <c r="A55" s="47" t="s">
        <v>113</v>
      </c>
      <c r="B55" s="47" t="s">
        <v>73</v>
      </c>
      <c r="C55" s="47" t="s">
        <v>115</v>
      </c>
      <c r="D55" s="53">
        <v>3</v>
      </c>
    </row>
    <row r="56" spans="1:4" ht="15">
      <c r="A56" s="100">
        <v>2021</v>
      </c>
      <c r="B56" s="47" t="s">
        <v>82</v>
      </c>
      <c r="C56" s="47" t="s">
        <v>116</v>
      </c>
      <c r="D56" s="53">
        <v>1</v>
      </c>
    </row>
    <row r="57" spans="1:4" ht="15">
      <c r="A57" s="52">
        <v>2020</v>
      </c>
      <c r="B57" s="47" t="s">
        <v>82</v>
      </c>
      <c r="C57" s="47" t="s">
        <v>116</v>
      </c>
      <c r="D57" s="53">
        <v>1</v>
      </c>
    </row>
    <row r="58" spans="1:4" ht="15">
      <c r="A58" s="52">
        <v>2019</v>
      </c>
      <c r="B58" s="47" t="s">
        <v>82</v>
      </c>
      <c r="C58" s="47" t="s">
        <v>116</v>
      </c>
      <c r="D58" s="53">
        <v>0</v>
      </c>
    </row>
    <row r="59" spans="1:4" ht="15">
      <c r="A59" s="50" t="s">
        <v>99</v>
      </c>
      <c r="B59" s="47" t="s">
        <v>82</v>
      </c>
      <c r="C59" s="47" t="s">
        <v>116</v>
      </c>
      <c r="D59" s="53">
        <v>0</v>
      </c>
    </row>
    <row r="60" spans="1:4" ht="15">
      <c r="A60" s="52">
        <v>2017</v>
      </c>
      <c r="B60" s="47" t="s">
        <v>82</v>
      </c>
      <c r="C60" s="47" t="s">
        <v>116</v>
      </c>
      <c r="D60" s="53">
        <v>0</v>
      </c>
    </row>
    <row r="61" spans="1:4" ht="15">
      <c r="A61" s="47" t="s">
        <v>100</v>
      </c>
      <c r="B61" s="47" t="s">
        <v>82</v>
      </c>
      <c r="C61" s="47" t="s">
        <v>116</v>
      </c>
      <c r="D61" s="53">
        <v>0</v>
      </c>
    </row>
    <row r="62" spans="1:4" ht="15">
      <c r="A62" s="47" t="s">
        <v>102</v>
      </c>
      <c r="B62" s="47" t="s">
        <v>82</v>
      </c>
      <c r="C62" s="47" t="s">
        <v>116</v>
      </c>
      <c r="D62" s="53">
        <v>1</v>
      </c>
    </row>
    <row r="63" spans="1:4" ht="15">
      <c r="A63" s="47" t="s">
        <v>103</v>
      </c>
      <c r="B63" s="47" t="s">
        <v>82</v>
      </c>
      <c r="C63" s="47" t="s">
        <v>116</v>
      </c>
      <c r="D63" s="53">
        <v>1</v>
      </c>
    </row>
    <row r="64" spans="1:4" ht="15">
      <c r="A64" s="47" t="s">
        <v>104</v>
      </c>
      <c r="B64" s="47" t="s">
        <v>82</v>
      </c>
      <c r="C64" s="47" t="s">
        <v>116</v>
      </c>
      <c r="D64" s="53">
        <v>1</v>
      </c>
    </row>
    <row r="65" spans="1:4" ht="15">
      <c r="A65" s="47" t="s">
        <v>105</v>
      </c>
      <c r="B65" s="47" t="s">
        <v>82</v>
      </c>
      <c r="C65" s="47" t="s">
        <v>116</v>
      </c>
      <c r="D65" s="53">
        <v>1</v>
      </c>
    </row>
    <row r="66" spans="1:4" ht="15">
      <c r="A66" s="47" t="s">
        <v>107</v>
      </c>
      <c r="B66" s="47" t="s">
        <v>82</v>
      </c>
      <c r="C66" s="47" t="s">
        <v>116</v>
      </c>
      <c r="D66" s="53">
        <v>1</v>
      </c>
    </row>
    <row r="67" spans="1:4" ht="15">
      <c r="A67" s="47" t="s">
        <v>108</v>
      </c>
      <c r="B67" s="47" t="s">
        <v>82</v>
      </c>
      <c r="C67" s="47" t="s">
        <v>116</v>
      </c>
      <c r="D67" s="53">
        <v>1</v>
      </c>
    </row>
    <row r="68" spans="1:4" ht="15">
      <c r="A68" s="47" t="s">
        <v>113</v>
      </c>
      <c r="B68" s="47" t="s">
        <v>82</v>
      </c>
      <c r="C68" s="47" t="s">
        <v>116</v>
      </c>
      <c r="D68" s="53">
        <v>1</v>
      </c>
    </row>
    <row r="69" spans="1:4" ht="15">
      <c r="A69" s="100">
        <v>2021</v>
      </c>
      <c r="B69" s="47" t="s">
        <v>82</v>
      </c>
      <c r="C69" s="47" t="s">
        <v>117</v>
      </c>
      <c r="D69" s="53">
        <v>0</v>
      </c>
    </row>
    <row r="70" spans="1:4" ht="15">
      <c r="A70" s="50" t="s">
        <v>158</v>
      </c>
      <c r="B70" s="47" t="s">
        <v>82</v>
      </c>
      <c r="C70" s="47" t="s">
        <v>117</v>
      </c>
      <c r="D70" s="53">
        <v>0</v>
      </c>
    </row>
    <row r="71" spans="1:4" ht="15">
      <c r="A71" s="52">
        <v>2019</v>
      </c>
      <c r="B71" s="47" t="s">
        <v>82</v>
      </c>
      <c r="C71" s="47" t="s">
        <v>117</v>
      </c>
      <c r="D71" s="53">
        <v>0</v>
      </c>
    </row>
    <row r="72" spans="1:4" ht="15">
      <c r="A72" s="50" t="s">
        <v>99</v>
      </c>
      <c r="B72" s="47" t="s">
        <v>82</v>
      </c>
      <c r="C72" s="47" t="s">
        <v>117</v>
      </c>
      <c r="D72" s="53">
        <v>0</v>
      </c>
    </row>
    <row r="73" spans="1:4" ht="15">
      <c r="A73" s="52">
        <v>2017</v>
      </c>
      <c r="B73" s="47" t="s">
        <v>82</v>
      </c>
      <c r="C73" s="47" t="s">
        <v>117</v>
      </c>
      <c r="D73" s="53">
        <v>0</v>
      </c>
    </row>
    <row r="74" spans="1:4" ht="15">
      <c r="A74" s="47" t="s">
        <v>100</v>
      </c>
      <c r="B74" s="47" t="s">
        <v>82</v>
      </c>
      <c r="C74" s="47" t="s">
        <v>117</v>
      </c>
      <c r="D74" s="53">
        <v>0</v>
      </c>
    </row>
    <row r="75" spans="1:4" ht="15">
      <c r="A75" s="47" t="s">
        <v>102</v>
      </c>
      <c r="B75" s="47" t="s">
        <v>82</v>
      </c>
      <c r="C75" s="47" t="s">
        <v>117</v>
      </c>
      <c r="D75" s="53">
        <v>0</v>
      </c>
    </row>
    <row r="76" spans="1:4" ht="15">
      <c r="A76" s="47" t="s">
        <v>103</v>
      </c>
      <c r="B76" s="47" t="s">
        <v>82</v>
      </c>
      <c r="C76" s="47" t="s">
        <v>117</v>
      </c>
      <c r="D76" s="53">
        <v>0</v>
      </c>
    </row>
    <row r="77" spans="1:4" ht="15">
      <c r="A77" s="47" t="s">
        <v>104</v>
      </c>
      <c r="B77" s="47" t="s">
        <v>82</v>
      </c>
      <c r="C77" s="47" t="s">
        <v>117</v>
      </c>
      <c r="D77" s="53">
        <v>0</v>
      </c>
    </row>
    <row r="78" spans="1:4" ht="15">
      <c r="A78" s="47" t="s">
        <v>105</v>
      </c>
      <c r="B78" s="47" t="s">
        <v>82</v>
      </c>
      <c r="C78" s="47" t="s">
        <v>117</v>
      </c>
      <c r="D78" s="53">
        <v>0</v>
      </c>
    </row>
    <row r="79" spans="1:4" ht="15">
      <c r="A79" s="47" t="s">
        <v>107</v>
      </c>
      <c r="B79" s="47" t="s">
        <v>82</v>
      </c>
      <c r="C79" s="47" t="s">
        <v>117</v>
      </c>
      <c r="D79" s="53">
        <v>0</v>
      </c>
    </row>
    <row r="80" spans="1:4" ht="15">
      <c r="A80" s="47" t="s">
        <v>108</v>
      </c>
      <c r="B80" s="47" t="s">
        <v>82</v>
      </c>
      <c r="C80" s="47" t="s">
        <v>117</v>
      </c>
      <c r="D80" s="53">
        <v>1</v>
      </c>
    </row>
    <row r="81" spans="1:4" ht="15">
      <c r="A81" s="47" t="s">
        <v>113</v>
      </c>
      <c r="B81" s="47" t="s">
        <v>82</v>
      </c>
      <c r="C81" s="47" t="s">
        <v>117</v>
      </c>
      <c r="D81" s="53">
        <v>1</v>
      </c>
    </row>
    <row r="82" spans="1:4" ht="15">
      <c r="A82" s="47" t="s">
        <v>103</v>
      </c>
      <c r="B82" s="47" t="s">
        <v>73</v>
      </c>
      <c r="C82" s="47" t="s">
        <v>118</v>
      </c>
      <c r="D82" s="53">
        <v>0</v>
      </c>
    </row>
    <row r="83" spans="1:4" ht="15">
      <c r="A83" s="47" t="s">
        <v>104</v>
      </c>
      <c r="B83" s="47" t="s">
        <v>73</v>
      </c>
      <c r="C83" s="47" t="s">
        <v>118</v>
      </c>
      <c r="D83" s="53">
        <v>0</v>
      </c>
    </row>
    <row r="84" spans="1:4" ht="15">
      <c r="A84" s="47" t="s">
        <v>105</v>
      </c>
      <c r="B84" s="47" t="s">
        <v>73</v>
      </c>
      <c r="C84" s="47" t="s">
        <v>118</v>
      </c>
      <c r="D84" s="53">
        <v>60</v>
      </c>
    </row>
    <row r="85" spans="1:4" ht="15">
      <c r="A85" s="47" t="s">
        <v>107</v>
      </c>
      <c r="B85" s="47" t="s">
        <v>73</v>
      </c>
      <c r="C85" s="47" t="s">
        <v>118</v>
      </c>
      <c r="D85" s="53">
        <v>61</v>
      </c>
    </row>
    <row r="86" spans="1:4" ht="15">
      <c r="A86" s="100">
        <v>2021</v>
      </c>
      <c r="B86" s="47" t="s">
        <v>39</v>
      </c>
      <c r="C86" s="47" t="s">
        <v>119</v>
      </c>
      <c r="D86" s="53">
        <v>1390</v>
      </c>
    </row>
    <row r="87" spans="1:4" ht="15">
      <c r="A87" s="50" t="s">
        <v>158</v>
      </c>
      <c r="B87" s="47" t="s">
        <v>39</v>
      </c>
      <c r="C87" s="47" t="s">
        <v>119</v>
      </c>
      <c r="D87" s="53">
        <v>1444</v>
      </c>
    </row>
    <row r="88" spans="1:4" ht="15">
      <c r="A88" s="52">
        <v>2019</v>
      </c>
      <c r="B88" s="47" t="s">
        <v>39</v>
      </c>
      <c r="C88" s="47" t="s">
        <v>119</v>
      </c>
      <c r="D88" s="53">
        <v>1408</v>
      </c>
    </row>
    <row r="89" spans="1:5" ht="15">
      <c r="A89" s="50" t="s">
        <v>99</v>
      </c>
      <c r="B89" s="47" t="s">
        <v>39</v>
      </c>
      <c r="C89" s="47" t="s">
        <v>119</v>
      </c>
      <c r="D89" s="53">
        <v>1346</v>
      </c>
      <c r="E89" s="55"/>
    </row>
    <row r="90" spans="1:6" ht="15">
      <c r="A90" s="52">
        <v>2017</v>
      </c>
      <c r="B90" s="47" t="s">
        <v>39</v>
      </c>
      <c r="C90" s="47" t="s">
        <v>119</v>
      </c>
      <c r="D90" s="53">
        <v>1329</v>
      </c>
      <c r="F90" s="56"/>
    </row>
    <row r="91" spans="1:6" ht="15">
      <c r="A91" s="47" t="s">
        <v>100</v>
      </c>
      <c r="B91" s="47" t="s">
        <v>39</v>
      </c>
      <c r="C91" s="47" t="s">
        <v>119</v>
      </c>
      <c r="D91" s="53">
        <v>1324</v>
      </c>
      <c r="F91" s="56"/>
    </row>
    <row r="92" spans="1:4" ht="15">
      <c r="A92" s="47" t="s">
        <v>102</v>
      </c>
      <c r="B92" s="47" t="s">
        <v>39</v>
      </c>
      <c r="C92" s="47" t="s">
        <v>119</v>
      </c>
      <c r="D92" s="53">
        <v>1285</v>
      </c>
    </row>
    <row r="93" spans="1:4" ht="15">
      <c r="A93" s="47" t="s">
        <v>103</v>
      </c>
      <c r="B93" s="47" t="s">
        <v>39</v>
      </c>
      <c r="C93" s="47" t="s">
        <v>119</v>
      </c>
      <c r="D93" s="53">
        <v>1264</v>
      </c>
    </row>
    <row r="94" spans="1:4" ht="15">
      <c r="A94" s="47" t="s">
        <v>104</v>
      </c>
      <c r="B94" s="47" t="s">
        <v>39</v>
      </c>
      <c r="C94" s="47" t="s">
        <v>119</v>
      </c>
      <c r="D94" s="53">
        <v>1197</v>
      </c>
    </row>
    <row r="95" spans="1:4" ht="15">
      <c r="A95" s="47" t="s">
        <v>105</v>
      </c>
      <c r="B95" s="47" t="s">
        <v>39</v>
      </c>
      <c r="C95" s="47" t="s">
        <v>119</v>
      </c>
      <c r="D95" s="53">
        <v>1056</v>
      </c>
    </row>
    <row r="96" spans="1:4" ht="15">
      <c r="A96" s="47" t="s">
        <v>107</v>
      </c>
      <c r="B96" s="47" t="s">
        <v>39</v>
      </c>
      <c r="C96" s="47" t="s">
        <v>119</v>
      </c>
      <c r="D96" s="53">
        <v>931</v>
      </c>
    </row>
    <row r="97" spans="1:4" ht="30">
      <c r="A97" s="47" t="s">
        <v>103</v>
      </c>
      <c r="B97" s="47" t="s">
        <v>73</v>
      </c>
      <c r="C97" s="47" t="s">
        <v>120</v>
      </c>
      <c r="D97" s="53">
        <v>8</v>
      </c>
    </row>
    <row r="98" spans="1:4" ht="30">
      <c r="A98" s="47" t="s">
        <v>104</v>
      </c>
      <c r="B98" s="47" t="s">
        <v>73</v>
      </c>
      <c r="C98" s="47" t="s">
        <v>120</v>
      </c>
      <c r="D98" s="53">
        <v>9</v>
      </c>
    </row>
    <row r="99" spans="1:4" ht="30">
      <c r="A99" s="47" t="s">
        <v>105</v>
      </c>
      <c r="B99" s="47" t="s">
        <v>73</v>
      </c>
      <c r="C99" s="47" t="s">
        <v>120</v>
      </c>
      <c r="D99" s="53">
        <v>26</v>
      </c>
    </row>
    <row r="100" spans="1:4" ht="30">
      <c r="A100" s="47" t="s">
        <v>107</v>
      </c>
      <c r="B100" s="47" t="s">
        <v>73</v>
      </c>
      <c r="C100" s="47" t="s">
        <v>120</v>
      </c>
      <c r="D100" s="53">
        <v>93</v>
      </c>
    </row>
    <row r="101" spans="1:4" ht="30">
      <c r="A101" s="47" t="s">
        <v>108</v>
      </c>
      <c r="B101" s="47" t="s">
        <v>73</v>
      </c>
      <c r="C101" s="47" t="s">
        <v>120</v>
      </c>
      <c r="D101" s="53">
        <v>1223</v>
      </c>
    </row>
    <row r="102" spans="1:4" ht="15">
      <c r="A102" s="47"/>
      <c r="B102" s="47"/>
      <c r="C102" s="47"/>
      <c r="D102" s="57"/>
    </row>
    <row r="103" spans="1:4" ht="15">
      <c r="A103" s="47"/>
      <c r="B103" s="47"/>
      <c r="C103" s="47"/>
      <c r="D103" s="57"/>
    </row>
    <row r="104" spans="1:4" ht="15">
      <c r="A104" s="47"/>
      <c r="B104" s="47"/>
      <c r="C104" s="47"/>
      <c r="D104" s="57"/>
    </row>
    <row r="105" spans="1:4" ht="15">
      <c r="A105" s="47"/>
      <c r="B105" s="47"/>
      <c r="C105" s="47"/>
      <c r="D105" s="57"/>
    </row>
    <row r="106" spans="1:4" ht="15">
      <c r="A106" s="47"/>
      <c r="B106" s="47"/>
      <c r="C106" s="47"/>
      <c r="D106" s="57"/>
    </row>
    <row r="107" spans="1:4" ht="15">
      <c r="A107" s="47"/>
      <c r="B107" s="47"/>
      <c r="C107" s="47"/>
      <c r="D107" s="57"/>
    </row>
    <row r="108" spans="1:4" ht="15">
      <c r="A108" s="47"/>
      <c r="B108" s="47"/>
      <c r="C108" s="47"/>
      <c r="D108" s="57"/>
    </row>
    <row r="109" spans="1:4" ht="15">
      <c r="A109" s="47"/>
      <c r="B109" s="47"/>
      <c r="C109" s="47"/>
      <c r="D109" s="57"/>
    </row>
  </sheetData>
  <autoFilter ref="A1:B109"/>
  <printOptions/>
  <pageMargins left="0.7" right="0.7" top="0.75" bottom="0.75" header="0.511805555555555" footer="0.51180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18"/>
  <sheetViews>
    <sheetView zoomScale="80" zoomScaleNormal="80" workbookViewId="0" topLeftCell="A1">
      <pane ySplit="1" topLeftCell="A104" activePane="bottomLeft" state="frozen"/>
      <selection pane="bottomLeft" activeCell="P117" sqref="P117"/>
    </sheetView>
  </sheetViews>
  <sheetFormatPr defaultColWidth="9.140625" defaultRowHeight="15"/>
  <cols>
    <col min="1" max="1" width="9.140625" style="0" customWidth="1"/>
    <col min="2" max="2" width="11.140625" style="0" customWidth="1"/>
    <col min="3" max="3" width="40.7109375" style="0" customWidth="1"/>
    <col min="4" max="5" width="9.140625" style="0" customWidth="1"/>
    <col min="6" max="6" width="13.00390625" style="0" customWidth="1"/>
    <col min="7" max="7" width="9.140625" style="0" customWidth="1"/>
    <col min="8" max="8" width="15.28125" style="0" customWidth="1"/>
    <col min="9" max="9" width="9.140625" style="0" customWidth="1"/>
    <col min="10" max="10" width="20.8515625" style="0" customWidth="1"/>
    <col min="11" max="1025" width="9.140625" style="0" customWidth="1"/>
  </cols>
  <sheetData>
    <row r="1" spans="1:15" ht="15">
      <c r="A1" s="43" t="s">
        <v>121</v>
      </c>
      <c r="B1" s="43" t="s">
        <v>122</v>
      </c>
      <c r="C1" s="43" t="s">
        <v>95</v>
      </c>
      <c r="D1" s="43" t="s">
        <v>123</v>
      </c>
      <c r="E1" s="43" t="s">
        <v>96</v>
      </c>
      <c r="F1" s="43" t="s">
        <v>94</v>
      </c>
      <c r="G1" s="43" t="s">
        <v>124</v>
      </c>
      <c r="H1" s="43" t="s">
        <v>125</v>
      </c>
      <c r="I1" s="43" t="s">
        <v>126</v>
      </c>
      <c r="J1" s="43" t="s">
        <v>127</v>
      </c>
      <c r="K1" s="43" t="s">
        <v>128</v>
      </c>
      <c r="L1" s="43" t="s">
        <v>73</v>
      </c>
      <c r="M1" s="43" t="s">
        <v>76</v>
      </c>
      <c r="N1" s="43" t="s">
        <v>82</v>
      </c>
      <c r="O1" s="43" t="s">
        <v>39</v>
      </c>
    </row>
    <row r="2" spans="1:11" ht="15">
      <c r="A2" s="47" t="s">
        <v>129</v>
      </c>
      <c r="B2" s="47"/>
      <c r="C2" s="47" t="s">
        <v>130</v>
      </c>
      <c r="D2" s="47" t="s">
        <v>24</v>
      </c>
      <c r="E2" s="58">
        <v>15</v>
      </c>
      <c r="F2" s="47" t="s">
        <v>26</v>
      </c>
      <c r="H2" s="47" t="s">
        <v>82</v>
      </c>
      <c r="I2" s="47"/>
      <c r="J2" s="47"/>
      <c r="K2" s="47" t="s">
        <v>103</v>
      </c>
    </row>
    <row r="3" spans="1:11" ht="15">
      <c r="A3" s="47" t="s">
        <v>131</v>
      </c>
      <c r="B3" s="47"/>
      <c r="C3" s="47" t="s">
        <v>132</v>
      </c>
      <c r="D3" s="47" t="s">
        <v>24</v>
      </c>
      <c r="E3" s="58">
        <v>0</v>
      </c>
      <c r="F3" s="47" t="s">
        <v>26</v>
      </c>
      <c r="H3" s="47" t="s">
        <v>82</v>
      </c>
      <c r="I3" s="47"/>
      <c r="J3" s="47"/>
      <c r="K3" s="47" t="s">
        <v>103</v>
      </c>
    </row>
    <row r="4" spans="1:11" ht="15">
      <c r="A4" s="47" t="s">
        <v>129</v>
      </c>
      <c r="B4" s="47"/>
      <c r="C4" s="47" t="s">
        <v>130</v>
      </c>
      <c r="D4" s="47" t="s">
        <v>33</v>
      </c>
      <c r="E4" s="58">
        <v>36</v>
      </c>
      <c r="F4" s="47" t="s">
        <v>26</v>
      </c>
      <c r="H4" s="47" t="s">
        <v>82</v>
      </c>
      <c r="I4" s="47"/>
      <c r="J4" s="47"/>
      <c r="K4" s="47" t="s">
        <v>103</v>
      </c>
    </row>
    <row r="5" spans="1:11" ht="30">
      <c r="A5" s="47" t="s">
        <v>133</v>
      </c>
      <c r="B5" s="47"/>
      <c r="C5" s="47" t="s">
        <v>134</v>
      </c>
      <c r="D5" s="47" t="s">
        <v>44</v>
      </c>
      <c r="E5" s="58">
        <v>30</v>
      </c>
      <c r="F5" s="47" t="s">
        <v>26</v>
      </c>
      <c r="G5" s="58">
        <v>0</v>
      </c>
      <c r="H5" s="47"/>
      <c r="I5" s="47"/>
      <c r="J5" s="47"/>
      <c r="K5" s="47" t="s">
        <v>103</v>
      </c>
    </row>
    <row r="6" spans="1:11" ht="15">
      <c r="A6" s="47" t="s">
        <v>133</v>
      </c>
      <c r="B6" s="47"/>
      <c r="C6" s="47" t="s">
        <v>135</v>
      </c>
      <c r="D6" s="47" t="s">
        <v>44</v>
      </c>
      <c r="E6" s="58">
        <v>1599</v>
      </c>
      <c r="F6" s="47" t="s">
        <v>26</v>
      </c>
      <c r="G6" s="58">
        <v>0</v>
      </c>
      <c r="H6" s="47"/>
      <c r="I6" s="47"/>
      <c r="J6" s="47"/>
      <c r="K6" s="47" t="s">
        <v>103</v>
      </c>
    </row>
    <row r="7" spans="1:11" ht="30">
      <c r="A7" s="47" t="s">
        <v>131</v>
      </c>
      <c r="B7" s="47"/>
      <c r="C7" s="47" t="s">
        <v>136</v>
      </c>
      <c r="D7" s="47" t="s">
        <v>48</v>
      </c>
      <c r="E7" s="58">
        <v>0</v>
      </c>
      <c r="F7" s="47" t="s">
        <v>26</v>
      </c>
      <c r="G7" s="58">
        <v>0</v>
      </c>
      <c r="H7" s="47"/>
      <c r="I7" s="47"/>
      <c r="J7" s="47"/>
      <c r="K7" s="47" t="s">
        <v>103</v>
      </c>
    </row>
    <row r="8" spans="1:11" ht="30">
      <c r="A8" s="47" t="s">
        <v>131</v>
      </c>
      <c r="B8" s="47"/>
      <c r="C8" s="47" t="s">
        <v>137</v>
      </c>
      <c r="D8" s="47" t="s">
        <v>48</v>
      </c>
      <c r="E8" s="58">
        <v>53</v>
      </c>
      <c r="F8" s="47" t="s">
        <v>26</v>
      </c>
      <c r="G8" s="58">
        <v>0</v>
      </c>
      <c r="H8" s="47"/>
      <c r="I8" s="47"/>
      <c r="J8" s="47"/>
      <c r="K8" s="47" t="s">
        <v>103</v>
      </c>
    </row>
    <row r="9" spans="1:11" ht="15">
      <c r="A9" s="47" t="s">
        <v>131</v>
      </c>
      <c r="B9" s="47"/>
      <c r="C9" s="47" t="s">
        <v>138</v>
      </c>
      <c r="D9" s="47" t="s">
        <v>48</v>
      </c>
      <c r="E9" s="58">
        <v>251</v>
      </c>
      <c r="F9" s="47" t="s">
        <v>26</v>
      </c>
      <c r="G9" s="58">
        <v>0</v>
      </c>
      <c r="H9" s="47"/>
      <c r="I9" s="47"/>
      <c r="J9" s="47"/>
      <c r="K9" s="47" t="s">
        <v>103</v>
      </c>
    </row>
    <row r="10" spans="1:11" ht="30">
      <c r="A10" s="47"/>
      <c r="B10" s="47"/>
      <c r="C10" s="47" t="s">
        <v>139</v>
      </c>
      <c r="D10" s="47" t="s">
        <v>66</v>
      </c>
      <c r="E10" s="58">
        <v>369</v>
      </c>
      <c r="F10" s="47" t="s">
        <v>26</v>
      </c>
      <c r="G10" s="58">
        <v>0</v>
      </c>
      <c r="H10" s="47"/>
      <c r="I10" s="47"/>
      <c r="J10" s="47"/>
      <c r="K10" s="47" t="s">
        <v>103</v>
      </c>
    </row>
    <row r="11" spans="1:11" ht="30">
      <c r="A11" s="47"/>
      <c r="B11" s="47"/>
      <c r="C11" s="47" t="s">
        <v>119</v>
      </c>
      <c r="D11" s="47"/>
      <c r="E11" s="58">
        <v>1264</v>
      </c>
      <c r="F11" s="47" t="s">
        <v>39</v>
      </c>
      <c r="G11" s="58">
        <v>267</v>
      </c>
      <c r="H11" s="47"/>
      <c r="I11" s="47"/>
      <c r="J11" s="47" t="s">
        <v>140</v>
      </c>
      <c r="K11" s="47" t="s">
        <v>103</v>
      </c>
    </row>
    <row r="12" spans="1:11" ht="45">
      <c r="A12" s="47"/>
      <c r="B12" s="47"/>
      <c r="C12" s="47" t="s">
        <v>120</v>
      </c>
      <c r="D12" s="47"/>
      <c r="E12" s="58">
        <v>8</v>
      </c>
      <c r="F12" s="47" t="s">
        <v>73</v>
      </c>
      <c r="G12" s="58">
        <v>1005</v>
      </c>
      <c r="H12" s="47"/>
      <c r="I12" s="47"/>
      <c r="J12" s="47" t="s">
        <v>141</v>
      </c>
      <c r="K12" s="47" t="s">
        <v>103</v>
      </c>
    </row>
    <row r="13" spans="1:11" ht="30">
      <c r="A13" s="47"/>
      <c r="B13" s="47" t="s">
        <v>133</v>
      </c>
      <c r="C13" s="47"/>
      <c r="D13" s="47"/>
      <c r="F13" s="47"/>
      <c r="G13" s="58">
        <v>1906</v>
      </c>
      <c r="H13" s="47" t="s">
        <v>76</v>
      </c>
      <c r="I13" s="47" t="s">
        <v>44</v>
      </c>
      <c r="J13" s="47" t="s">
        <v>142</v>
      </c>
      <c r="K13" s="47" t="s">
        <v>103</v>
      </c>
    </row>
    <row r="14" spans="1:11" ht="30">
      <c r="A14" s="47"/>
      <c r="B14" s="47" t="s">
        <v>131</v>
      </c>
      <c r="C14" s="47"/>
      <c r="D14" s="47"/>
      <c r="F14" s="47"/>
      <c r="G14" s="58">
        <v>396</v>
      </c>
      <c r="H14" s="47" t="s">
        <v>82</v>
      </c>
      <c r="I14" s="47" t="s">
        <v>48</v>
      </c>
      <c r="J14" s="47" t="s">
        <v>143</v>
      </c>
      <c r="K14" s="47" t="s">
        <v>103</v>
      </c>
    </row>
    <row r="15" spans="1:11" ht="15">
      <c r="A15" s="59"/>
      <c r="B15" s="59"/>
      <c r="C15" s="59"/>
      <c r="D15" s="59"/>
      <c r="E15" s="60"/>
      <c r="F15" s="59"/>
      <c r="G15" s="61"/>
      <c r="H15" s="59"/>
      <c r="I15" s="59"/>
      <c r="J15" s="59"/>
      <c r="K15" s="59"/>
    </row>
    <row r="16" spans="1:11" ht="60">
      <c r="A16" s="47" t="s">
        <v>144</v>
      </c>
      <c r="B16" s="47"/>
      <c r="C16" s="47" t="s">
        <v>144</v>
      </c>
      <c r="D16" s="47" t="s">
        <v>21</v>
      </c>
      <c r="E16" s="58">
        <v>622</v>
      </c>
      <c r="F16" s="47" t="s">
        <v>23</v>
      </c>
      <c r="G16" s="58">
        <v>622</v>
      </c>
      <c r="H16" s="47"/>
      <c r="I16" s="47"/>
      <c r="J16" s="47" t="s">
        <v>145</v>
      </c>
      <c r="K16" s="47" t="s">
        <v>102</v>
      </c>
    </row>
    <row r="17" spans="1:11" ht="15">
      <c r="A17" s="47" t="s">
        <v>129</v>
      </c>
      <c r="B17" s="47"/>
      <c r="C17" s="47" t="s">
        <v>130</v>
      </c>
      <c r="D17" s="47" t="s">
        <v>24</v>
      </c>
      <c r="E17" s="58">
        <v>10</v>
      </c>
      <c r="F17" s="47" t="s">
        <v>26</v>
      </c>
      <c r="H17" s="47" t="s">
        <v>82</v>
      </c>
      <c r="I17" s="47"/>
      <c r="J17" s="47"/>
      <c r="K17" s="47" t="s">
        <v>102</v>
      </c>
    </row>
    <row r="18" spans="1:11" ht="15">
      <c r="A18" s="47" t="s">
        <v>131</v>
      </c>
      <c r="B18" s="47"/>
      <c r="C18" s="47" t="s">
        <v>146</v>
      </c>
      <c r="D18" s="47" t="s">
        <v>24</v>
      </c>
      <c r="E18" s="58">
        <v>0</v>
      </c>
      <c r="F18" s="47" t="s">
        <v>26</v>
      </c>
      <c r="H18" s="47" t="s">
        <v>82</v>
      </c>
      <c r="I18" s="47"/>
      <c r="J18" s="47"/>
      <c r="K18" s="47" t="s">
        <v>102</v>
      </c>
    </row>
    <row r="19" spans="1:11" ht="15">
      <c r="A19" s="47" t="s">
        <v>129</v>
      </c>
      <c r="B19" s="47"/>
      <c r="C19" s="47" t="s">
        <v>130</v>
      </c>
      <c r="D19" s="47" t="s">
        <v>33</v>
      </c>
      <c r="E19" s="58">
        <v>36</v>
      </c>
      <c r="F19" s="47" t="s">
        <v>26</v>
      </c>
      <c r="H19" s="47" t="s">
        <v>82</v>
      </c>
      <c r="I19" s="47"/>
      <c r="J19" s="47"/>
      <c r="K19" s="47" t="s">
        <v>102</v>
      </c>
    </row>
    <row r="20" spans="1:11" ht="15">
      <c r="A20" s="47" t="s">
        <v>133</v>
      </c>
      <c r="B20" s="47"/>
      <c r="C20" s="47" t="s">
        <v>147</v>
      </c>
      <c r="D20" s="47" t="s">
        <v>44</v>
      </c>
      <c r="E20" s="58">
        <v>27</v>
      </c>
      <c r="F20" s="47" t="s">
        <v>26</v>
      </c>
      <c r="G20" s="58">
        <v>0</v>
      </c>
      <c r="H20" s="47"/>
      <c r="I20" s="47"/>
      <c r="J20" s="47"/>
      <c r="K20" s="47" t="s">
        <v>102</v>
      </c>
    </row>
    <row r="21" spans="1:11" ht="15">
      <c r="A21" s="47" t="s">
        <v>133</v>
      </c>
      <c r="B21" s="47"/>
      <c r="C21" s="47" t="s">
        <v>135</v>
      </c>
      <c r="D21" s="47" t="s">
        <v>44</v>
      </c>
      <c r="E21" s="58">
        <v>1594</v>
      </c>
      <c r="F21" s="47" t="s">
        <v>26</v>
      </c>
      <c r="G21" s="58">
        <v>0</v>
      </c>
      <c r="H21" s="47"/>
      <c r="I21" s="47"/>
      <c r="J21" s="47"/>
      <c r="K21" s="47" t="s">
        <v>102</v>
      </c>
    </row>
    <row r="22" spans="1:11" ht="30">
      <c r="A22" s="47" t="s">
        <v>131</v>
      </c>
      <c r="B22" s="47"/>
      <c r="C22" s="47" t="s">
        <v>148</v>
      </c>
      <c r="D22" s="47" t="s">
        <v>48</v>
      </c>
      <c r="E22" s="58">
        <v>0</v>
      </c>
      <c r="F22" s="47" t="s">
        <v>26</v>
      </c>
      <c r="G22" s="58">
        <v>0</v>
      </c>
      <c r="H22" s="47"/>
      <c r="I22" s="47"/>
      <c r="J22" s="47"/>
      <c r="K22" s="47" t="s">
        <v>102</v>
      </c>
    </row>
    <row r="23" spans="1:11" ht="30">
      <c r="A23" s="47" t="s">
        <v>131</v>
      </c>
      <c r="B23" s="47"/>
      <c r="C23" s="47" t="s">
        <v>149</v>
      </c>
      <c r="D23" s="47" t="s">
        <v>48</v>
      </c>
      <c r="E23" s="58">
        <v>53</v>
      </c>
      <c r="F23" s="47" t="s">
        <v>26</v>
      </c>
      <c r="G23" s="58">
        <v>0</v>
      </c>
      <c r="H23" s="47"/>
      <c r="I23" s="47"/>
      <c r="J23" s="47"/>
      <c r="K23" s="47" t="s">
        <v>102</v>
      </c>
    </row>
    <row r="24" spans="1:11" ht="15">
      <c r="A24" s="47" t="s">
        <v>131</v>
      </c>
      <c r="B24" s="47"/>
      <c r="C24" s="47" t="s">
        <v>150</v>
      </c>
      <c r="D24" s="47" t="s">
        <v>48</v>
      </c>
      <c r="E24" s="58">
        <v>251</v>
      </c>
      <c r="F24" s="47" t="s">
        <v>26</v>
      </c>
      <c r="G24" s="58">
        <v>0</v>
      </c>
      <c r="H24" s="47"/>
      <c r="I24" s="47"/>
      <c r="J24" s="47"/>
      <c r="K24" s="47" t="s">
        <v>102</v>
      </c>
    </row>
    <row r="25" spans="1:11" ht="30">
      <c r="A25" s="47"/>
      <c r="B25" s="47"/>
      <c r="C25" s="47" t="s">
        <v>139</v>
      </c>
      <c r="D25" s="47" t="s">
        <v>66</v>
      </c>
      <c r="E25" s="58">
        <v>345</v>
      </c>
      <c r="F25" s="47" t="s">
        <v>26</v>
      </c>
      <c r="G25" s="58">
        <v>0</v>
      </c>
      <c r="H25" s="47"/>
      <c r="I25" s="47"/>
      <c r="J25" s="47"/>
      <c r="K25" s="47" t="s">
        <v>102</v>
      </c>
    </row>
    <row r="26" spans="1:11" ht="30">
      <c r="A26" s="47"/>
      <c r="B26" s="47"/>
      <c r="C26" s="47" t="s">
        <v>119</v>
      </c>
      <c r="D26" s="47"/>
      <c r="E26" s="58">
        <v>1285</v>
      </c>
      <c r="F26" s="47" t="s">
        <v>39</v>
      </c>
      <c r="G26" s="58">
        <v>270</v>
      </c>
      <c r="H26" s="47"/>
      <c r="I26" s="47"/>
      <c r="J26" s="47" t="s">
        <v>140</v>
      </c>
      <c r="K26" s="47" t="s">
        <v>102</v>
      </c>
    </row>
    <row r="27" spans="1:11" ht="15">
      <c r="A27" s="47"/>
      <c r="B27" s="47"/>
      <c r="C27" s="47"/>
      <c r="D27" s="47"/>
      <c r="F27" s="47"/>
      <c r="G27" s="58">
        <v>1015</v>
      </c>
      <c r="H27" s="47" t="s">
        <v>73</v>
      </c>
      <c r="I27" s="47"/>
      <c r="J27" s="47" t="s">
        <v>141</v>
      </c>
      <c r="K27" s="47" t="s">
        <v>102</v>
      </c>
    </row>
    <row r="28" spans="1:11" ht="30">
      <c r="A28" s="47"/>
      <c r="B28" s="47" t="s">
        <v>133</v>
      </c>
      <c r="C28" s="47"/>
      <c r="D28" s="47"/>
      <c r="F28" s="47"/>
      <c r="G28" s="58">
        <v>1900</v>
      </c>
      <c r="H28" s="47" t="s">
        <v>76</v>
      </c>
      <c r="I28" s="47" t="s">
        <v>44</v>
      </c>
      <c r="J28" s="47" t="s">
        <v>142</v>
      </c>
      <c r="K28" s="47" t="s">
        <v>102</v>
      </c>
    </row>
    <row r="29" spans="1:20" ht="30">
      <c r="A29" s="47"/>
      <c r="B29" s="47" t="s">
        <v>131</v>
      </c>
      <c r="C29" s="47"/>
      <c r="D29" s="47"/>
      <c r="F29" s="47"/>
      <c r="G29" s="58">
        <v>370</v>
      </c>
      <c r="H29" s="47" t="s">
        <v>82</v>
      </c>
      <c r="I29" s="47" t="s">
        <v>48</v>
      </c>
      <c r="J29" s="47" t="s">
        <v>143</v>
      </c>
      <c r="K29" s="47" t="s">
        <v>102</v>
      </c>
      <c r="M29" s="62"/>
      <c r="N29" s="62"/>
      <c r="O29" s="62"/>
      <c r="P29" s="62"/>
      <c r="Q29" s="62"/>
      <c r="R29" s="62"/>
      <c r="S29" s="62"/>
      <c r="T29" s="62"/>
    </row>
    <row r="30" spans="1:20" ht="15">
      <c r="A30" s="59"/>
      <c r="B30" s="59"/>
      <c r="C30" s="59"/>
      <c r="D30" s="59"/>
      <c r="E30" s="60"/>
      <c r="F30" s="59"/>
      <c r="G30" s="61"/>
      <c r="H30" s="59"/>
      <c r="I30" s="59"/>
      <c r="J30" s="59"/>
      <c r="K30" s="59"/>
      <c r="M30" s="62"/>
      <c r="N30" s="62"/>
      <c r="O30" s="62"/>
      <c r="P30" s="62"/>
      <c r="Q30" s="62"/>
      <c r="R30" s="62"/>
      <c r="S30" s="62"/>
      <c r="T30" s="62"/>
    </row>
    <row r="31" spans="1:20" ht="15">
      <c r="A31" s="47"/>
      <c r="B31" s="47" t="s">
        <v>144</v>
      </c>
      <c r="C31" s="47" t="s">
        <v>151</v>
      </c>
      <c r="D31" s="47" t="s">
        <v>21</v>
      </c>
      <c r="E31" s="63">
        <v>902</v>
      </c>
      <c r="F31" s="64" t="s">
        <v>23</v>
      </c>
      <c r="G31" s="63">
        <v>926</v>
      </c>
      <c r="H31" s="47"/>
      <c r="I31" s="47"/>
      <c r="J31" s="47"/>
      <c r="K31" s="47" t="s">
        <v>100</v>
      </c>
      <c r="M31" s="62"/>
      <c r="N31" s="62"/>
      <c r="O31" s="62"/>
      <c r="P31" s="62"/>
      <c r="Q31" s="62"/>
      <c r="R31" s="62"/>
      <c r="S31" s="62"/>
      <c r="T31" s="62"/>
    </row>
    <row r="32" spans="1:20" ht="15">
      <c r="A32" s="47"/>
      <c r="B32" s="47" t="s">
        <v>129</v>
      </c>
      <c r="C32" s="47" t="s">
        <v>130</v>
      </c>
      <c r="D32" s="47" t="s">
        <v>24</v>
      </c>
      <c r="E32" s="63">
        <v>7</v>
      </c>
      <c r="F32" s="64" t="s">
        <v>26</v>
      </c>
      <c r="G32" s="65"/>
      <c r="H32" s="47" t="s">
        <v>82</v>
      </c>
      <c r="I32" s="47"/>
      <c r="J32" s="47"/>
      <c r="K32" s="47" t="s">
        <v>100</v>
      </c>
      <c r="M32" s="62"/>
      <c r="N32" s="62"/>
      <c r="O32" s="62"/>
      <c r="P32" s="62"/>
      <c r="Q32" s="62"/>
      <c r="R32" s="62"/>
      <c r="S32" s="62"/>
      <c r="T32" s="62"/>
    </row>
    <row r="33" spans="1:20" ht="15">
      <c r="A33" s="47"/>
      <c r="B33" s="47" t="s">
        <v>131</v>
      </c>
      <c r="C33" s="47" t="s">
        <v>146</v>
      </c>
      <c r="D33" s="47" t="s">
        <v>24</v>
      </c>
      <c r="E33" s="63">
        <v>0</v>
      </c>
      <c r="F33" s="64" t="s">
        <v>26</v>
      </c>
      <c r="G33" s="65"/>
      <c r="H33" s="47" t="s">
        <v>82</v>
      </c>
      <c r="I33" s="47"/>
      <c r="J33" s="47"/>
      <c r="K33" s="47" t="s">
        <v>100</v>
      </c>
      <c r="M33" s="62"/>
      <c r="N33" s="62"/>
      <c r="O33" s="62"/>
      <c r="P33" s="66"/>
      <c r="Q33" s="62"/>
      <c r="R33" s="62"/>
      <c r="S33" s="62"/>
      <c r="T33" s="62"/>
    </row>
    <row r="34" spans="1:20" ht="15">
      <c r="A34" s="47" t="s">
        <v>152</v>
      </c>
      <c r="B34" s="47"/>
      <c r="C34" s="47" t="s">
        <v>153</v>
      </c>
      <c r="D34" s="47" t="s">
        <v>31</v>
      </c>
      <c r="E34" s="63">
        <v>5224</v>
      </c>
      <c r="F34" s="64" t="s">
        <v>23</v>
      </c>
      <c r="G34" s="63">
        <v>5200</v>
      </c>
      <c r="H34" s="47"/>
      <c r="I34" s="47"/>
      <c r="J34" s="47" t="s">
        <v>154</v>
      </c>
      <c r="K34" s="47" t="s">
        <v>100</v>
      </c>
      <c r="M34" s="62"/>
      <c r="N34" s="62"/>
      <c r="O34" s="62"/>
      <c r="P34" s="66"/>
      <c r="Q34" s="62"/>
      <c r="R34" s="62"/>
      <c r="S34" s="62"/>
      <c r="T34" s="62"/>
    </row>
    <row r="35" spans="1:20" ht="15">
      <c r="A35" s="47"/>
      <c r="B35" s="47" t="s">
        <v>129</v>
      </c>
      <c r="C35" s="47" t="s">
        <v>130</v>
      </c>
      <c r="D35" s="47" t="s">
        <v>33</v>
      </c>
      <c r="E35" s="63">
        <v>36</v>
      </c>
      <c r="F35" s="64" t="s">
        <v>26</v>
      </c>
      <c r="G35" s="65"/>
      <c r="H35" s="47" t="s">
        <v>82</v>
      </c>
      <c r="I35" s="47"/>
      <c r="J35" s="47"/>
      <c r="K35" s="47" t="s">
        <v>100</v>
      </c>
      <c r="M35" s="62"/>
      <c r="N35" s="62"/>
      <c r="O35" s="62"/>
      <c r="P35" s="62"/>
      <c r="Q35" s="62"/>
      <c r="R35" s="62"/>
      <c r="S35" s="62"/>
      <c r="T35" s="62"/>
    </row>
    <row r="36" spans="1:20" ht="15">
      <c r="A36" s="47"/>
      <c r="B36" s="47" t="s">
        <v>133</v>
      </c>
      <c r="C36" s="47" t="s">
        <v>147</v>
      </c>
      <c r="D36" s="47" t="s">
        <v>44</v>
      </c>
      <c r="E36" s="67">
        <v>24</v>
      </c>
      <c r="F36" s="47" t="s">
        <v>26</v>
      </c>
      <c r="G36" s="58">
        <v>0</v>
      </c>
      <c r="H36" s="47"/>
      <c r="I36" s="47"/>
      <c r="J36" s="47"/>
      <c r="K36" s="47" t="s">
        <v>100</v>
      </c>
      <c r="M36" s="62"/>
      <c r="N36" s="62"/>
      <c r="O36" s="62"/>
      <c r="P36" s="62"/>
      <c r="Q36" s="62"/>
      <c r="R36" s="62"/>
      <c r="S36" s="62"/>
      <c r="T36" s="62"/>
    </row>
    <row r="37" spans="1:20" ht="30">
      <c r="A37" s="47"/>
      <c r="B37" s="47" t="s">
        <v>133</v>
      </c>
      <c r="C37" s="47" t="s">
        <v>155</v>
      </c>
      <c r="D37" s="47" t="s">
        <v>44</v>
      </c>
      <c r="E37" s="67">
        <v>1611</v>
      </c>
      <c r="F37" s="47" t="s">
        <v>26</v>
      </c>
      <c r="G37" s="58">
        <v>0</v>
      </c>
      <c r="H37" s="47"/>
      <c r="I37" s="47"/>
      <c r="J37" s="47"/>
      <c r="K37" s="47" t="s">
        <v>100</v>
      </c>
      <c r="M37" s="62"/>
      <c r="N37" s="62"/>
      <c r="O37" s="62"/>
      <c r="P37" s="62"/>
      <c r="Q37" s="62"/>
      <c r="R37" s="62"/>
      <c r="S37" s="62"/>
      <c r="T37" s="62"/>
    </row>
    <row r="38" spans="1:20" ht="30">
      <c r="A38" s="47"/>
      <c r="B38" s="47" t="s">
        <v>131</v>
      </c>
      <c r="C38" s="47" t="s">
        <v>148</v>
      </c>
      <c r="D38" s="47" t="s">
        <v>48</v>
      </c>
      <c r="E38" s="67">
        <v>0</v>
      </c>
      <c r="F38" s="47" t="s">
        <v>26</v>
      </c>
      <c r="G38" s="58">
        <v>0</v>
      </c>
      <c r="H38" s="47"/>
      <c r="I38" s="47"/>
      <c r="J38" s="47"/>
      <c r="K38" s="47" t="s">
        <v>100</v>
      </c>
      <c r="M38" s="62"/>
      <c r="N38" s="62"/>
      <c r="O38" s="62"/>
      <c r="P38" s="62"/>
      <c r="Q38" s="62"/>
      <c r="R38" s="62"/>
      <c r="S38" s="62"/>
      <c r="T38" s="62"/>
    </row>
    <row r="39" spans="1:20" ht="30">
      <c r="A39" s="47"/>
      <c r="B39" s="47" t="s">
        <v>131</v>
      </c>
      <c r="C39" s="47" t="s">
        <v>149</v>
      </c>
      <c r="D39" s="47" t="s">
        <v>48</v>
      </c>
      <c r="E39" s="67">
        <v>53</v>
      </c>
      <c r="F39" s="47" t="s">
        <v>26</v>
      </c>
      <c r="G39" s="58">
        <v>0</v>
      </c>
      <c r="H39" s="47"/>
      <c r="I39" s="47"/>
      <c r="J39" s="47"/>
      <c r="K39" s="47" t="s">
        <v>100</v>
      </c>
      <c r="M39" s="62"/>
      <c r="N39" s="62"/>
      <c r="O39" s="62"/>
      <c r="P39" s="62"/>
      <c r="Q39" s="62"/>
      <c r="R39" s="62"/>
      <c r="S39" s="62"/>
      <c r="T39" s="62"/>
    </row>
    <row r="40" spans="1:20" ht="15">
      <c r="A40" s="47"/>
      <c r="B40" s="47" t="s">
        <v>131</v>
      </c>
      <c r="C40" s="47" t="s">
        <v>150</v>
      </c>
      <c r="D40" s="47" t="s">
        <v>48</v>
      </c>
      <c r="E40" s="67">
        <v>251</v>
      </c>
      <c r="F40" s="47" t="s">
        <v>26</v>
      </c>
      <c r="G40" s="58">
        <v>0</v>
      </c>
      <c r="H40" s="47"/>
      <c r="I40" s="47"/>
      <c r="J40" s="47"/>
      <c r="K40" s="47" t="s">
        <v>100</v>
      </c>
      <c r="M40" s="62"/>
      <c r="N40" s="62"/>
      <c r="O40" s="62"/>
      <c r="P40" s="62"/>
      <c r="Q40" s="62"/>
      <c r="R40" s="62"/>
      <c r="S40" s="62"/>
      <c r="T40" s="62"/>
    </row>
    <row r="41" spans="1:20" ht="30">
      <c r="A41" s="47"/>
      <c r="B41" s="47"/>
      <c r="C41" s="47" t="s">
        <v>139</v>
      </c>
      <c r="D41" s="47" t="s">
        <v>66</v>
      </c>
      <c r="E41" s="67">
        <v>353</v>
      </c>
      <c r="F41" s="47" t="s">
        <v>26</v>
      </c>
      <c r="G41" s="58">
        <v>0</v>
      </c>
      <c r="H41" s="47"/>
      <c r="I41" s="47"/>
      <c r="J41" s="47"/>
      <c r="K41" s="47" t="s">
        <v>100</v>
      </c>
      <c r="M41" s="62"/>
      <c r="N41" s="62"/>
      <c r="O41" s="62"/>
      <c r="P41" s="62"/>
      <c r="Q41" s="62"/>
      <c r="R41" s="62"/>
      <c r="S41" s="62"/>
      <c r="T41" s="62"/>
    </row>
    <row r="42" spans="1:11" ht="30">
      <c r="A42" s="47"/>
      <c r="B42" s="68"/>
      <c r="C42" s="68" t="s">
        <v>119</v>
      </c>
      <c r="D42" s="68"/>
      <c r="E42" s="69">
        <v>1324</v>
      </c>
      <c r="F42" s="68" t="s">
        <v>39</v>
      </c>
      <c r="G42" s="69">
        <v>278</v>
      </c>
      <c r="H42" s="68"/>
      <c r="I42" s="68"/>
      <c r="J42" s="68" t="s">
        <v>140</v>
      </c>
      <c r="K42" s="68" t="s">
        <v>100</v>
      </c>
    </row>
    <row r="43" spans="1:11" ht="15">
      <c r="A43" s="47"/>
      <c r="B43" s="68"/>
      <c r="C43" s="68"/>
      <c r="D43" s="68"/>
      <c r="E43" s="70"/>
      <c r="F43" s="68"/>
      <c r="G43" s="69">
        <v>1046</v>
      </c>
      <c r="H43" s="68" t="s">
        <v>73</v>
      </c>
      <c r="I43" s="68"/>
      <c r="J43" s="68" t="s">
        <v>141</v>
      </c>
      <c r="K43" s="68" t="s">
        <v>100</v>
      </c>
    </row>
    <row r="44" spans="1:11" ht="30">
      <c r="A44" s="47" t="s">
        <v>133</v>
      </c>
      <c r="B44" s="47"/>
      <c r="C44" s="47"/>
      <c r="D44" s="47"/>
      <c r="F44" s="47"/>
      <c r="G44" s="67">
        <v>1905</v>
      </c>
      <c r="H44" s="47" t="s">
        <v>76</v>
      </c>
      <c r="I44" s="47" t="s">
        <v>44</v>
      </c>
      <c r="J44" s="47" t="s">
        <v>142</v>
      </c>
      <c r="K44" s="47" t="s">
        <v>100</v>
      </c>
    </row>
    <row r="45" spans="1:11" ht="30">
      <c r="A45" s="47" t="s">
        <v>131</v>
      </c>
      <c r="B45" s="47"/>
      <c r="C45" s="47"/>
      <c r="D45" s="47"/>
      <c r="F45" s="47"/>
      <c r="G45" s="67">
        <v>387</v>
      </c>
      <c r="H45" s="47" t="s">
        <v>82</v>
      </c>
      <c r="I45" s="47" t="s">
        <v>48</v>
      </c>
      <c r="J45" s="47" t="s">
        <v>143</v>
      </c>
      <c r="K45" s="47" t="s">
        <v>100</v>
      </c>
    </row>
    <row r="46" spans="1:11" ht="15">
      <c r="A46" s="59"/>
      <c r="B46" s="59"/>
      <c r="C46" s="59"/>
      <c r="D46" s="59"/>
      <c r="E46" s="60"/>
      <c r="F46" s="59"/>
      <c r="G46" s="61"/>
      <c r="H46" s="59"/>
      <c r="I46" s="59"/>
      <c r="J46" s="59"/>
      <c r="K46" s="71"/>
    </row>
    <row r="47" spans="1:11" ht="15">
      <c r="A47" s="47"/>
      <c r="B47" s="47" t="s">
        <v>144</v>
      </c>
      <c r="C47" s="47" t="s">
        <v>151</v>
      </c>
      <c r="D47" s="47" t="s">
        <v>21</v>
      </c>
      <c r="E47" s="63">
        <v>1319</v>
      </c>
      <c r="F47" s="64" t="s">
        <v>23</v>
      </c>
      <c r="G47" s="63">
        <v>1354</v>
      </c>
      <c r="H47" s="47"/>
      <c r="I47" s="47"/>
      <c r="J47" s="47"/>
      <c r="K47" s="47" t="s">
        <v>156</v>
      </c>
    </row>
    <row r="48" spans="1:11" ht="15">
      <c r="A48" s="47"/>
      <c r="B48" s="47" t="s">
        <v>129</v>
      </c>
      <c r="C48" s="47" t="s">
        <v>130</v>
      </c>
      <c r="D48" s="47" t="s">
        <v>24</v>
      </c>
      <c r="E48" s="63">
        <v>7</v>
      </c>
      <c r="F48" s="64" t="s">
        <v>26</v>
      </c>
      <c r="G48" s="65"/>
      <c r="H48" s="47" t="s">
        <v>82</v>
      </c>
      <c r="I48" s="47"/>
      <c r="J48" s="47"/>
      <c r="K48" s="47" t="s">
        <v>156</v>
      </c>
    </row>
    <row r="49" spans="1:11" ht="15">
      <c r="A49" s="47"/>
      <c r="B49" s="47" t="s">
        <v>131</v>
      </c>
      <c r="C49" s="47" t="s">
        <v>146</v>
      </c>
      <c r="D49" s="47" t="s">
        <v>24</v>
      </c>
      <c r="E49" s="63">
        <v>0</v>
      </c>
      <c r="F49" s="64" t="s">
        <v>26</v>
      </c>
      <c r="G49" s="65"/>
      <c r="H49" s="47" t="s">
        <v>82</v>
      </c>
      <c r="I49" s="47"/>
      <c r="J49" s="47"/>
      <c r="K49" s="47" t="s">
        <v>156</v>
      </c>
    </row>
    <row r="50" spans="1:19" ht="15">
      <c r="A50" s="47" t="s">
        <v>152</v>
      </c>
      <c r="B50" s="47"/>
      <c r="C50" s="47" t="s">
        <v>153</v>
      </c>
      <c r="D50" s="47" t="s">
        <v>31</v>
      </c>
      <c r="E50" s="63">
        <v>7861</v>
      </c>
      <c r="F50" s="64" t="s">
        <v>23</v>
      </c>
      <c r="G50" s="63">
        <v>7826</v>
      </c>
      <c r="H50" s="47"/>
      <c r="I50" s="47"/>
      <c r="J50" s="47" t="s">
        <v>154</v>
      </c>
      <c r="K50" s="47" t="s">
        <v>156</v>
      </c>
      <c r="M50" s="13"/>
      <c r="N50" s="13"/>
      <c r="O50" s="13"/>
      <c r="P50" s="13"/>
      <c r="Q50" s="13"/>
      <c r="R50" s="13"/>
      <c r="S50" s="13"/>
    </row>
    <row r="51" spans="1:19" ht="15">
      <c r="A51" s="47"/>
      <c r="B51" s="47" t="s">
        <v>129</v>
      </c>
      <c r="C51" s="47" t="s">
        <v>130</v>
      </c>
      <c r="D51" s="47" t="s">
        <v>33</v>
      </c>
      <c r="E51" s="63">
        <v>36</v>
      </c>
      <c r="F51" s="64" t="s">
        <v>26</v>
      </c>
      <c r="G51" s="65"/>
      <c r="H51" s="47" t="s">
        <v>82</v>
      </c>
      <c r="I51" s="47"/>
      <c r="J51" s="47"/>
      <c r="K51" s="47" t="s">
        <v>156</v>
      </c>
      <c r="M51" s="13"/>
      <c r="N51" s="13"/>
      <c r="O51" s="102"/>
      <c r="P51" s="102"/>
      <c r="Q51" s="102"/>
      <c r="R51" s="62"/>
      <c r="S51" s="13"/>
    </row>
    <row r="52" spans="1:19" ht="15">
      <c r="A52" s="47"/>
      <c r="B52" s="47" t="s">
        <v>133</v>
      </c>
      <c r="C52" s="47" t="s">
        <v>147</v>
      </c>
      <c r="D52" s="47" t="s">
        <v>44</v>
      </c>
      <c r="E52" s="67">
        <v>24</v>
      </c>
      <c r="F52" s="47" t="s">
        <v>26</v>
      </c>
      <c r="G52" s="58">
        <v>0</v>
      </c>
      <c r="H52" s="47"/>
      <c r="I52" s="47"/>
      <c r="J52" s="47"/>
      <c r="K52" s="47" t="s">
        <v>156</v>
      </c>
      <c r="M52" s="13"/>
      <c r="N52" s="13"/>
      <c r="O52" s="13"/>
      <c r="P52" s="13"/>
      <c r="Q52" s="13"/>
      <c r="R52" s="72"/>
      <c r="S52" s="13"/>
    </row>
    <row r="53" spans="1:19" ht="30">
      <c r="A53" s="47"/>
      <c r="B53" s="47" t="s">
        <v>133</v>
      </c>
      <c r="C53" s="47" t="s">
        <v>155</v>
      </c>
      <c r="D53" s="47" t="s">
        <v>44</v>
      </c>
      <c r="E53" s="67">
        <v>1678</v>
      </c>
      <c r="F53" s="47" t="s">
        <v>26</v>
      </c>
      <c r="G53" s="58">
        <v>0</v>
      </c>
      <c r="H53" s="47"/>
      <c r="I53" s="47"/>
      <c r="J53" s="47"/>
      <c r="K53" s="47" t="s">
        <v>156</v>
      </c>
      <c r="M53" s="13"/>
      <c r="N53" s="13"/>
      <c r="O53" s="13"/>
      <c r="P53" s="13"/>
      <c r="Q53" s="13"/>
      <c r="R53" s="62"/>
      <c r="S53" s="13"/>
    </row>
    <row r="54" spans="1:19" ht="30">
      <c r="A54" s="47"/>
      <c r="B54" s="47" t="s">
        <v>131</v>
      </c>
      <c r="C54" s="47" t="s">
        <v>148</v>
      </c>
      <c r="D54" s="47" t="s">
        <v>48</v>
      </c>
      <c r="E54" s="67">
        <v>0</v>
      </c>
      <c r="F54" s="47" t="s">
        <v>26</v>
      </c>
      <c r="G54" s="58">
        <v>0</v>
      </c>
      <c r="H54" s="47"/>
      <c r="I54" s="47"/>
      <c r="J54" s="47"/>
      <c r="K54" s="47" t="s">
        <v>156</v>
      </c>
      <c r="M54" s="13"/>
      <c r="N54" s="13"/>
      <c r="O54" s="13"/>
      <c r="P54" s="13"/>
      <c r="Q54" s="13"/>
      <c r="R54" s="62"/>
      <c r="S54" s="13"/>
    </row>
    <row r="55" spans="1:19" ht="30">
      <c r="A55" s="47"/>
      <c r="B55" s="47" t="s">
        <v>131</v>
      </c>
      <c r="C55" s="47" t="s">
        <v>149</v>
      </c>
      <c r="D55" s="47" t="s">
        <v>48</v>
      </c>
      <c r="E55" s="67">
        <v>53</v>
      </c>
      <c r="F55" s="47" t="s">
        <v>26</v>
      </c>
      <c r="G55" s="58">
        <v>0</v>
      </c>
      <c r="H55" s="47"/>
      <c r="I55" s="47"/>
      <c r="J55" s="47"/>
      <c r="K55" s="47" t="s">
        <v>156</v>
      </c>
      <c r="M55" s="13"/>
      <c r="N55" s="13"/>
      <c r="O55" s="13"/>
      <c r="P55" s="13"/>
      <c r="Q55" s="13"/>
      <c r="R55" s="62"/>
      <c r="S55" s="13"/>
    </row>
    <row r="56" spans="1:11" ht="15">
      <c r="A56" s="47"/>
      <c r="B56" s="47" t="s">
        <v>131</v>
      </c>
      <c r="C56" s="47" t="s">
        <v>150</v>
      </c>
      <c r="D56" s="47" t="s">
        <v>48</v>
      </c>
      <c r="E56" s="67">
        <v>251</v>
      </c>
      <c r="F56" s="47" t="s">
        <v>26</v>
      </c>
      <c r="G56" s="58">
        <v>0</v>
      </c>
      <c r="H56" s="47"/>
      <c r="I56" s="47"/>
      <c r="J56" s="47"/>
      <c r="K56" s="47" t="s">
        <v>156</v>
      </c>
    </row>
    <row r="57" spans="1:11" ht="30">
      <c r="A57" s="47"/>
      <c r="B57" s="47"/>
      <c r="C57" s="47" t="s">
        <v>139</v>
      </c>
      <c r="D57" s="47" t="s">
        <v>66</v>
      </c>
      <c r="E57" s="67">
        <v>358</v>
      </c>
      <c r="F57" s="47" t="s">
        <v>26</v>
      </c>
      <c r="G57" s="58">
        <v>0</v>
      </c>
      <c r="H57" s="47"/>
      <c r="I57" s="47"/>
      <c r="J57" s="47"/>
      <c r="K57" s="47" t="s">
        <v>156</v>
      </c>
    </row>
    <row r="58" spans="1:11" ht="30">
      <c r="A58" s="47"/>
      <c r="B58" s="68"/>
      <c r="C58" s="68" t="s">
        <v>119</v>
      </c>
      <c r="D58" s="68"/>
      <c r="E58" s="69">
        <v>1329</v>
      </c>
      <c r="F58" s="68" t="s">
        <v>39</v>
      </c>
      <c r="G58" s="69">
        <v>279</v>
      </c>
      <c r="H58" s="68"/>
      <c r="I58" s="68"/>
      <c r="J58" s="68" t="s">
        <v>140</v>
      </c>
      <c r="K58" s="47" t="s">
        <v>156</v>
      </c>
    </row>
    <row r="59" spans="1:11" ht="15">
      <c r="A59" s="47"/>
      <c r="B59" s="68"/>
      <c r="C59" s="68"/>
      <c r="D59" s="68"/>
      <c r="E59" s="70"/>
      <c r="F59" s="68"/>
      <c r="G59" s="69">
        <v>1050</v>
      </c>
      <c r="H59" s="68" t="s">
        <v>73</v>
      </c>
      <c r="I59" s="68"/>
      <c r="J59" s="68" t="s">
        <v>141</v>
      </c>
      <c r="K59" s="47" t="s">
        <v>156</v>
      </c>
    </row>
    <row r="60" spans="1:11" ht="30">
      <c r="A60" s="47" t="s">
        <v>133</v>
      </c>
      <c r="B60" s="47"/>
      <c r="C60" s="47"/>
      <c r="D60" s="47"/>
      <c r="F60" s="47"/>
      <c r="G60" s="67">
        <v>1947</v>
      </c>
      <c r="H60" s="47" t="s">
        <v>76</v>
      </c>
      <c r="I60" s="47" t="s">
        <v>44</v>
      </c>
      <c r="J60" s="47" t="s">
        <v>142</v>
      </c>
      <c r="K60" s="47" t="s">
        <v>156</v>
      </c>
    </row>
    <row r="61" spans="1:11" ht="30">
      <c r="A61" s="47" t="s">
        <v>131</v>
      </c>
      <c r="B61" s="47"/>
      <c r="C61" s="47"/>
      <c r="D61" s="47"/>
      <c r="F61" s="47"/>
      <c r="G61" s="67">
        <v>417</v>
      </c>
      <c r="H61" s="47" t="s">
        <v>82</v>
      </c>
      <c r="I61" s="47" t="s">
        <v>48</v>
      </c>
      <c r="J61" s="47" t="s">
        <v>143</v>
      </c>
      <c r="K61" s="47" t="s">
        <v>156</v>
      </c>
    </row>
    <row r="62" spans="1:11" ht="15">
      <c r="A62" s="59"/>
      <c r="B62" s="59"/>
      <c r="C62" s="59"/>
      <c r="D62" s="59"/>
      <c r="E62" s="60"/>
      <c r="F62" s="59"/>
      <c r="G62" s="61"/>
      <c r="H62" s="59"/>
      <c r="I62" s="59"/>
      <c r="J62" s="59"/>
      <c r="K62" s="71"/>
    </row>
    <row r="63" spans="1:11" ht="15">
      <c r="A63" s="47"/>
      <c r="B63" s="47" t="s">
        <v>129</v>
      </c>
      <c r="C63" s="47" t="s">
        <v>130</v>
      </c>
      <c r="D63" s="47" t="s">
        <v>24</v>
      </c>
      <c r="E63" s="73">
        <v>27</v>
      </c>
      <c r="F63" s="64" t="s">
        <v>26</v>
      </c>
      <c r="G63" s="65"/>
      <c r="H63" s="47" t="s">
        <v>82</v>
      </c>
      <c r="I63" s="47"/>
      <c r="J63" s="47"/>
      <c r="K63" s="47" t="s">
        <v>99</v>
      </c>
    </row>
    <row r="64" spans="1:11" ht="15">
      <c r="A64" s="47"/>
      <c r="B64" s="47" t="s">
        <v>131</v>
      </c>
      <c r="C64" s="47" t="s">
        <v>146</v>
      </c>
      <c r="D64" s="47" t="s">
        <v>24</v>
      </c>
      <c r="E64" s="63">
        <v>0</v>
      </c>
      <c r="F64" s="64" t="s">
        <v>26</v>
      </c>
      <c r="G64" s="65"/>
      <c r="H64" s="47" t="s">
        <v>82</v>
      </c>
      <c r="I64" s="47"/>
      <c r="J64" s="47"/>
      <c r="K64" s="47" t="s">
        <v>99</v>
      </c>
    </row>
    <row r="65" spans="1:18" ht="15">
      <c r="A65" s="47"/>
      <c r="B65" s="47" t="s">
        <v>129</v>
      </c>
      <c r="C65" s="47" t="s">
        <v>130</v>
      </c>
      <c r="D65" s="47" t="s">
        <v>33</v>
      </c>
      <c r="E65" s="73">
        <v>0</v>
      </c>
      <c r="F65" s="64" t="s">
        <v>26</v>
      </c>
      <c r="G65" s="65"/>
      <c r="H65" s="47" t="s">
        <v>82</v>
      </c>
      <c r="I65" s="47"/>
      <c r="J65" s="47"/>
      <c r="K65" s="47" t="s">
        <v>99</v>
      </c>
      <c r="O65" t="s">
        <v>73</v>
      </c>
      <c r="P65">
        <v>1063</v>
      </c>
      <c r="R65">
        <v>1063</v>
      </c>
    </row>
    <row r="66" spans="1:18" ht="15">
      <c r="A66" s="47"/>
      <c r="B66" s="47" t="s">
        <v>133</v>
      </c>
      <c r="C66" s="47" t="s">
        <v>147</v>
      </c>
      <c r="D66" s="47" t="s">
        <v>44</v>
      </c>
      <c r="E66" s="67">
        <v>24</v>
      </c>
      <c r="F66" s="47" t="s">
        <v>26</v>
      </c>
      <c r="G66" s="58">
        <v>0</v>
      </c>
      <c r="H66" s="47"/>
      <c r="I66" s="47"/>
      <c r="J66" s="47"/>
      <c r="K66" s="47" t="s">
        <v>99</v>
      </c>
      <c r="O66" t="s">
        <v>39</v>
      </c>
      <c r="P66">
        <v>-1063</v>
      </c>
      <c r="R66">
        <v>-1063</v>
      </c>
    </row>
    <row r="67" spans="1:18" ht="30">
      <c r="A67" s="47"/>
      <c r="B67" s="47" t="s">
        <v>133</v>
      </c>
      <c r="C67" s="47" t="s">
        <v>155</v>
      </c>
      <c r="D67" s="47" t="s">
        <v>44</v>
      </c>
      <c r="E67" s="67">
        <v>1658</v>
      </c>
      <c r="F67" s="47" t="s">
        <v>26</v>
      </c>
      <c r="G67" s="58">
        <v>0</v>
      </c>
      <c r="H67" s="47"/>
      <c r="I67" s="47"/>
      <c r="J67" s="47"/>
      <c r="K67" s="47" t="s">
        <v>99</v>
      </c>
      <c r="O67" t="s">
        <v>76</v>
      </c>
      <c r="P67">
        <v>-398</v>
      </c>
      <c r="Q67">
        <v>-27</v>
      </c>
      <c r="R67">
        <v>-425</v>
      </c>
    </row>
    <row r="68" spans="1:18" ht="30">
      <c r="A68" s="47"/>
      <c r="B68" s="47" t="s">
        <v>131</v>
      </c>
      <c r="C68" s="47" t="s">
        <v>148</v>
      </c>
      <c r="D68" s="47" t="s">
        <v>48</v>
      </c>
      <c r="E68" s="67">
        <v>0</v>
      </c>
      <c r="F68" s="47" t="s">
        <v>26</v>
      </c>
      <c r="G68" s="58">
        <v>0</v>
      </c>
      <c r="H68" s="47"/>
      <c r="I68" s="47"/>
      <c r="J68" s="47"/>
      <c r="K68" s="47" t="s">
        <v>99</v>
      </c>
      <c r="O68" t="s">
        <v>82</v>
      </c>
      <c r="P68">
        <v>27</v>
      </c>
      <c r="Q68">
        <v>398</v>
      </c>
      <c r="R68">
        <v>425</v>
      </c>
    </row>
    <row r="69" spans="1:11" ht="30">
      <c r="A69" s="47"/>
      <c r="B69" s="47" t="s">
        <v>131</v>
      </c>
      <c r="C69" s="47" t="s">
        <v>149</v>
      </c>
      <c r="D69" s="47" t="s">
        <v>48</v>
      </c>
      <c r="E69" s="67">
        <v>53</v>
      </c>
      <c r="F69" s="47" t="s">
        <v>26</v>
      </c>
      <c r="G69" s="58">
        <v>0</v>
      </c>
      <c r="H69" s="47"/>
      <c r="I69" s="47"/>
      <c r="J69" s="47"/>
      <c r="K69" s="47" t="s">
        <v>99</v>
      </c>
    </row>
    <row r="70" spans="1:11" ht="15">
      <c r="A70" s="47"/>
      <c r="B70" s="47" t="s">
        <v>131</v>
      </c>
      <c r="C70" s="47" t="s">
        <v>150</v>
      </c>
      <c r="D70" s="47" t="s">
        <v>48</v>
      </c>
      <c r="E70" s="67">
        <v>251</v>
      </c>
      <c r="F70" s="47" t="s">
        <v>26</v>
      </c>
      <c r="G70" s="58">
        <v>0</v>
      </c>
      <c r="H70" s="47"/>
      <c r="I70" s="47"/>
      <c r="J70" s="47"/>
      <c r="K70" s="47" t="s">
        <v>99</v>
      </c>
    </row>
    <row r="71" spans="1:11" ht="30">
      <c r="A71" s="47"/>
      <c r="B71" s="47"/>
      <c r="C71" s="47" t="s">
        <v>139</v>
      </c>
      <c r="D71" s="47" t="s">
        <v>66</v>
      </c>
      <c r="E71" s="67">
        <v>354</v>
      </c>
      <c r="F71" s="47" t="s">
        <v>26</v>
      </c>
      <c r="G71" s="58">
        <v>0</v>
      </c>
      <c r="H71" s="47"/>
      <c r="I71" s="47"/>
      <c r="J71" s="47"/>
      <c r="K71" s="47" t="s">
        <v>99</v>
      </c>
    </row>
    <row r="72" spans="1:11" ht="30">
      <c r="A72" s="47"/>
      <c r="B72" s="68"/>
      <c r="C72" s="68" t="s">
        <v>119</v>
      </c>
      <c r="D72" s="68"/>
      <c r="E72" s="69">
        <v>1346</v>
      </c>
      <c r="F72" s="68" t="s">
        <v>39</v>
      </c>
      <c r="G72" s="69">
        <v>283</v>
      </c>
      <c r="H72" s="68"/>
      <c r="I72" s="68"/>
      <c r="J72" s="68" t="s">
        <v>140</v>
      </c>
      <c r="K72" s="47" t="s">
        <v>99</v>
      </c>
    </row>
    <row r="73" spans="1:11" ht="15">
      <c r="A73" s="47"/>
      <c r="B73" s="68"/>
      <c r="C73" s="68"/>
      <c r="D73" s="68"/>
      <c r="E73" s="70"/>
      <c r="F73" s="68"/>
      <c r="G73" s="69">
        <v>1063</v>
      </c>
      <c r="H73" s="68" t="s">
        <v>73</v>
      </c>
      <c r="I73" s="68"/>
      <c r="J73" s="68" t="s">
        <v>141</v>
      </c>
      <c r="K73" s="47" t="s">
        <v>99</v>
      </c>
    </row>
    <row r="74" spans="1:11" ht="30">
      <c r="A74" s="47" t="s">
        <v>133</v>
      </c>
      <c r="B74" s="47"/>
      <c r="C74" s="47"/>
      <c r="D74" s="47"/>
      <c r="F74" s="47"/>
      <c r="G74" s="67">
        <v>1942</v>
      </c>
      <c r="H74" s="47" t="s">
        <v>76</v>
      </c>
      <c r="I74" s="47" t="s">
        <v>44</v>
      </c>
      <c r="J74" s="47" t="s">
        <v>142</v>
      </c>
      <c r="K74" s="47" t="s">
        <v>99</v>
      </c>
    </row>
    <row r="75" spans="1:11" ht="30">
      <c r="A75" s="47" t="s">
        <v>131</v>
      </c>
      <c r="B75" s="47"/>
      <c r="C75" s="47"/>
      <c r="D75" s="47"/>
      <c r="F75" s="47"/>
      <c r="G75" s="67">
        <v>398</v>
      </c>
      <c r="H75" s="47" t="s">
        <v>82</v>
      </c>
      <c r="I75" s="47" t="s">
        <v>48</v>
      </c>
      <c r="J75" s="47" t="s">
        <v>143</v>
      </c>
      <c r="K75" s="47" t="s">
        <v>99</v>
      </c>
    </row>
    <row r="76" spans="1:11" ht="17.2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ht="15">
      <c r="A77" s="47"/>
      <c r="B77" s="47" t="s">
        <v>129</v>
      </c>
      <c r="C77" s="47" t="s">
        <v>130</v>
      </c>
      <c r="D77" s="47" t="s">
        <v>24</v>
      </c>
      <c r="E77" s="73">
        <v>27</v>
      </c>
      <c r="F77" s="64" t="s">
        <v>26</v>
      </c>
      <c r="G77" s="65"/>
      <c r="H77" s="47" t="s">
        <v>82</v>
      </c>
      <c r="I77" s="47"/>
      <c r="J77" s="47"/>
      <c r="K77" s="74">
        <v>2019</v>
      </c>
    </row>
    <row r="78" spans="1:11" ht="15">
      <c r="A78" s="47"/>
      <c r="B78" s="47" t="s">
        <v>131</v>
      </c>
      <c r="C78" s="47" t="s">
        <v>146</v>
      </c>
      <c r="D78" s="47" t="s">
        <v>24</v>
      </c>
      <c r="E78" s="63">
        <v>0</v>
      </c>
      <c r="F78" s="64" t="s">
        <v>26</v>
      </c>
      <c r="G78" s="65"/>
      <c r="H78" s="47" t="s">
        <v>82</v>
      </c>
      <c r="I78" s="47"/>
      <c r="J78" s="47"/>
      <c r="K78" s="74">
        <v>2019</v>
      </c>
    </row>
    <row r="79" spans="1:11" ht="15">
      <c r="A79" s="47"/>
      <c r="B79" s="47" t="s">
        <v>129</v>
      </c>
      <c r="C79" s="47" t="s">
        <v>130</v>
      </c>
      <c r="D79" s="47" t="s">
        <v>33</v>
      </c>
      <c r="E79" s="73">
        <v>0</v>
      </c>
      <c r="F79" s="64" t="s">
        <v>26</v>
      </c>
      <c r="G79" s="65"/>
      <c r="H79" s="47" t="s">
        <v>82</v>
      </c>
      <c r="I79" s="47"/>
      <c r="J79" s="47"/>
      <c r="K79" s="74">
        <v>2019</v>
      </c>
    </row>
    <row r="80" spans="1:18" ht="15">
      <c r="A80" s="47"/>
      <c r="B80" s="47" t="s">
        <v>133</v>
      </c>
      <c r="C80" s="47" t="s">
        <v>147</v>
      </c>
      <c r="D80" s="47" t="s">
        <v>44</v>
      </c>
      <c r="E80" s="67">
        <v>24</v>
      </c>
      <c r="F80" s="47" t="s">
        <v>26</v>
      </c>
      <c r="G80" s="58">
        <v>0</v>
      </c>
      <c r="H80" s="47"/>
      <c r="I80" s="47"/>
      <c r="J80" s="47"/>
      <c r="K80" s="74">
        <v>2019</v>
      </c>
      <c r="O80" t="s">
        <v>73</v>
      </c>
      <c r="P80">
        <v>1126</v>
      </c>
      <c r="R80">
        <v>1126</v>
      </c>
    </row>
    <row r="81" spans="1:18" ht="30">
      <c r="A81" s="47"/>
      <c r="B81" s="47" t="s">
        <v>133</v>
      </c>
      <c r="C81" s="47" t="s">
        <v>155</v>
      </c>
      <c r="D81" s="47" t="s">
        <v>44</v>
      </c>
      <c r="E81" s="67">
        <v>1571</v>
      </c>
      <c r="F81" s="47" t="s">
        <v>26</v>
      </c>
      <c r="G81" s="58">
        <v>0</v>
      </c>
      <c r="H81" s="47"/>
      <c r="I81" s="47"/>
      <c r="J81" s="47"/>
      <c r="K81" s="74">
        <v>2019</v>
      </c>
      <c r="O81" t="s">
        <v>39</v>
      </c>
      <c r="P81">
        <v>-1126</v>
      </c>
      <c r="R81">
        <v>-1126</v>
      </c>
    </row>
    <row r="82" spans="1:18" ht="30">
      <c r="A82" s="47"/>
      <c r="B82" s="47" t="s">
        <v>131</v>
      </c>
      <c r="C82" s="47" t="s">
        <v>148</v>
      </c>
      <c r="D82" s="47" t="s">
        <v>48</v>
      </c>
      <c r="E82" s="67">
        <v>0</v>
      </c>
      <c r="F82" s="47" t="s">
        <v>26</v>
      </c>
      <c r="G82" s="58">
        <v>0</v>
      </c>
      <c r="H82" s="47"/>
      <c r="I82" s="47"/>
      <c r="J82" s="47"/>
      <c r="K82" s="74">
        <v>2019</v>
      </c>
      <c r="O82" t="s">
        <v>76</v>
      </c>
      <c r="P82">
        <v>-380</v>
      </c>
      <c r="Q82">
        <v>-27</v>
      </c>
      <c r="R82">
        <v>-407</v>
      </c>
    </row>
    <row r="83" spans="1:18" ht="30">
      <c r="A83" s="47"/>
      <c r="B83" s="47" t="s">
        <v>131</v>
      </c>
      <c r="C83" s="47" t="s">
        <v>149</v>
      </c>
      <c r="D83" s="47" t="s">
        <v>48</v>
      </c>
      <c r="E83" s="67">
        <v>53</v>
      </c>
      <c r="F83" s="47" t="s">
        <v>26</v>
      </c>
      <c r="G83" s="58">
        <v>0</v>
      </c>
      <c r="H83" s="47"/>
      <c r="I83" s="47"/>
      <c r="J83" s="47"/>
      <c r="K83" s="74">
        <v>2019</v>
      </c>
      <c r="O83" t="s">
        <v>82</v>
      </c>
      <c r="P83">
        <v>27</v>
      </c>
      <c r="Q83">
        <v>380</v>
      </c>
      <c r="R83">
        <v>407</v>
      </c>
    </row>
    <row r="84" spans="1:11" ht="15">
      <c r="A84" s="47"/>
      <c r="B84" s="47" t="s">
        <v>131</v>
      </c>
      <c r="C84" s="47" t="s">
        <v>150</v>
      </c>
      <c r="D84" s="47" t="s">
        <v>48</v>
      </c>
      <c r="E84" s="67">
        <v>251</v>
      </c>
      <c r="F84" s="47" t="s">
        <v>26</v>
      </c>
      <c r="G84" s="58">
        <v>0</v>
      </c>
      <c r="H84" s="47"/>
      <c r="I84" s="47"/>
      <c r="J84" s="47"/>
      <c r="K84" s="74">
        <v>2019</v>
      </c>
    </row>
    <row r="85" spans="1:11" ht="30">
      <c r="A85" s="47"/>
      <c r="B85" s="47"/>
      <c r="C85" s="47" t="s">
        <v>139</v>
      </c>
      <c r="D85" s="47" t="s">
        <v>66</v>
      </c>
      <c r="E85" s="67">
        <v>338</v>
      </c>
      <c r="F85" s="47" t="s">
        <v>26</v>
      </c>
      <c r="G85" s="58">
        <v>0</v>
      </c>
      <c r="H85" s="47"/>
      <c r="I85" s="47"/>
      <c r="J85" s="47"/>
      <c r="K85" s="74">
        <v>2019</v>
      </c>
    </row>
    <row r="86" spans="1:11" ht="30">
      <c r="A86" s="47"/>
      <c r="B86" s="68"/>
      <c r="C86" s="68" t="s">
        <v>119</v>
      </c>
      <c r="D86" s="68"/>
      <c r="E86" s="69">
        <v>1408</v>
      </c>
      <c r="F86" s="68" t="s">
        <v>39</v>
      </c>
      <c r="G86" s="69">
        <v>282</v>
      </c>
      <c r="H86" s="68"/>
      <c r="I86" s="68"/>
      <c r="J86" s="68" t="s">
        <v>140</v>
      </c>
      <c r="K86" s="74">
        <v>2019</v>
      </c>
    </row>
    <row r="87" spans="1:11" ht="15">
      <c r="A87" s="47"/>
      <c r="B87" s="68"/>
      <c r="C87" s="68"/>
      <c r="D87" s="68"/>
      <c r="E87" s="70"/>
      <c r="F87" s="68"/>
      <c r="G87" s="69">
        <v>1126</v>
      </c>
      <c r="H87" s="68" t="s">
        <v>73</v>
      </c>
      <c r="I87" s="68"/>
      <c r="J87" s="68" t="s">
        <v>141</v>
      </c>
      <c r="K87" s="74">
        <v>2019</v>
      </c>
    </row>
    <row r="88" spans="1:11" ht="30">
      <c r="A88" s="47" t="s">
        <v>133</v>
      </c>
      <c r="B88" s="47"/>
      <c r="C88" s="47"/>
      <c r="D88" s="47"/>
      <c r="F88" s="47"/>
      <c r="G88" s="67">
        <v>1857</v>
      </c>
      <c r="H88" s="47" t="s">
        <v>76</v>
      </c>
      <c r="I88" s="47" t="s">
        <v>44</v>
      </c>
      <c r="J88" s="47" t="s">
        <v>142</v>
      </c>
      <c r="K88" s="74">
        <v>2019</v>
      </c>
    </row>
    <row r="89" spans="1:11" ht="30">
      <c r="A89" s="47" t="s">
        <v>131</v>
      </c>
      <c r="B89" s="47"/>
      <c r="C89" s="47"/>
      <c r="D89" s="47"/>
      <c r="F89" s="47"/>
      <c r="G89" s="67">
        <v>380</v>
      </c>
      <c r="H89" s="47" t="s">
        <v>82</v>
      </c>
      <c r="I89" s="47" t="s">
        <v>48</v>
      </c>
      <c r="J89" s="47" t="s">
        <v>143</v>
      </c>
      <c r="K89" s="74">
        <v>2019</v>
      </c>
    </row>
    <row r="90" spans="1:11" ht="20.1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1:11" ht="15">
      <c r="A91" s="47"/>
      <c r="B91" s="47" t="s">
        <v>129</v>
      </c>
      <c r="C91" s="47" t="s">
        <v>130</v>
      </c>
      <c r="D91" s="47" t="s">
        <v>24</v>
      </c>
      <c r="E91" s="73">
        <v>22</v>
      </c>
      <c r="F91" s="64" t="s">
        <v>26</v>
      </c>
      <c r="G91" s="65"/>
      <c r="H91" s="47" t="s">
        <v>82</v>
      </c>
      <c r="I91" s="47"/>
      <c r="J91" s="47"/>
      <c r="K91" s="74" t="s">
        <v>158</v>
      </c>
    </row>
    <row r="92" spans="1:11" ht="15">
      <c r="A92" s="47"/>
      <c r="B92" s="47" t="s">
        <v>131</v>
      </c>
      <c r="C92" s="47" t="s">
        <v>146</v>
      </c>
      <c r="D92" s="47" t="s">
        <v>24</v>
      </c>
      <c r="E92" s="63">
        <v>0</v>
      </c>
      <c r="F92" s="64" t="s">
        <v>26</v>
      </c>
      <c r="G92" s="65"/>
      <c r="H92" s="47" t="s">
        <v>82</v>
      </c>
      <c r="I92" s="47"/>
      <c r="J92" s="47"/>
      <c r="K92" s="74" t="s">
        <v>158</v>
      </c>
    </row>
    <row r="93" spans="1:11" ht="15">
      <c r="A93" s="47"/>
      <c r="B93" s="47" t="s">
        <v>129</v>
      </c>
      <c r="C93" s="47" t="s">
        <v>130</v>
      </c>
      <c r="D93" s="47" t="s">
        <v>33</v>
      </c>
      <c r="E93" s="73">
        <v>0</v>
      </c>
      <c r="F93" s="64" t="s">
        <v>26</v>
      </c>
      <c r="G93" s="65"/>
      <c r="H93" s="47" t="s">
        <v>82</v>
      </c>
      <c r="I93" s="47"/>
      <c r="J93" s="47"/>
      <c r="K93" s="74" t="s">
        <v>158</v>
      </c>
    </row>
    <row r="94" spans="1:11" ht="15">
      <c r="A94" s="47"/>
      <c r="B94" s="47" t="s">
        <v>133</v>
      </c>
      <c r="C94" s="47" t="s">
        <v>147</v>
      </c>
      <c r="D94" s="47" t="s">
        <v>44</v>
      </c>
      <c r="E94" s="67">
        <v>24</v>
      </c>
      <c r="F94" s="47" t="s">
        <v>26</v>
      </c>
      <c r="G94" s="58">
        <v>0</v>
      </c>
      <c r="H94" s="47"/>
      <c r="I94" s="47"/>
      <c r="J94" s="47"/>
      <c r="K94" s="74" t="s">
        <v>158</v>
      </c>
    </row>
    <row r="95" spans="1:18" ht="30">
      <c r="A95" s="47"/>
      <c r="B95" s="47" t="s">
        <v>133</v>
      </c>
      <c r="C95" s="47" t="s">
        <v>155</v>
      </c>
      <c r="D95" s="47" t="s">
        <v>44</v>
      </c>
      <c r="E95" s="67">
        <v>1518</v>
      </c>
      <c r="F95" s="47" t="s">
        <v>26</v>
      </c>
      <c r="G95" s="58">
        <v>0</v>
      </c>
      <c r="H95" s="47"/>
      <c r="I95" s="47"/>
      <c r="J95" s="47"/>
      <c r="K95" s="74" t="s">
        <v>158</v>
      </c>
      <c r="O95" t="s">
        <v>73</v>
      </c>
      <c r="P95">
        <v>1155</v>
      </c>
      <c r="R95">
        <v>1155</v>
      </c>
    </row>
    <row r="96" spans="1:18" ht="30">
      <c r="A96" s="47"/>
      <c r="B96" s="47" t="s">
        <v>131</v>
      </c>
      <c r="C96" s="47" t="s">
        <v>148</v>
      </c>
      <c r="D96" s="47" t="s">
        <v>48</v>
      </c>
      <c r="E96" s="67">
        <v>0</v>
      </c>
      <c r="F96" s="47" t="s">
        <v>26</v>
      </c>
      <c r="G96" s="58">
        <v>0</v>
      </c>
      <c r="H96" s="47"/>
      <c r="I96" s="47"/>
      <c r="J96" s="47"/>
      <c r="K96" s="74" t="s">
        <v>158</v>
      </c>
      <c r="O96" t="s">
        <v>39</v>
      </c>
      <c r="P96">
        <v>-1155</v>
      </c>
      <c r="R96">
        <v>-1155</v>
      </c>
    </row>
    <row r="97" spans="1:18" ht="30">
      <c r="A97" s="47"/>
      <c r="B97" s="47" t="s">
        <v>131</v>
      </c>
      <c r="C97" s="47" t="s">
        <v>149</v>
      </c>
      <c r="D97" s="47" t="s">
        <v>48</v>
      </c>
      <c r="E97" s="67">
        <v>53</v>
      </c>
      <c r="F97" s="47" t="s">
        <v>26</v>
      </c>
      <c r="G97" s="58">
        <v>0</v>
      </c>
      <c r="H97" s="47"/>
      <c r="I97" s="47"/>
      <c r="J97" s="47"/>
      <c r="K97" s="74" t="s">
        <v>158</v>
      </c>
      <c r="O97" t="s">
        <v>76</v>
      </c>
      <c r="P97">
        <v>-409</v>
      </c>
      <c r="Q97">
        <v>-22</v>
      </c>
      <c r="R97">
        <f>P97+Q97</f>
        <v>-431</v>
      </c>
    </row>
    <row r="98" spans="1:18" ht="15">
      <c r="A98" s="47"/>
      <c r="B98" s="47" t="s">
        <v>131</v>
      </c>
      <c r="C98" s="47" t="s">
        <v>150</v>
      </c>
      <c r="D98" s="47" t="s">
        <v>48</v>
      </c>
      <c r="E98" s="67">
        <v>251</v>
      </c>
      <c r="F98" s="47" t="s">
        <v>26</v>
      </c>
      <c r="G98" s="58">
        <v>0</v>
      </c>
      <c r="H98" s="47"/>
      <c r="I98" s="47"/>
      <c r="J98" s="47"/>
      <c r="K98" s="74" t="s">
        <v>158</v>
      </c>
      <c r="O98" t="s">
        <v>82</v>
      </c>
      <c r="P98">
        <v>22</v>
      </c>
      <c r="Q98">
        <v>409</v>
      </c>
      <c r="R98">
        <v>431</v>
      </c>
    </row>
    <row r="99" spans="1:11" ht="30">
      <c r="A99" s="47"/>
      <c r="B99" s="47"/>
      <c r="C99" s="47" t="s">
        <v>139</v>
      </c>
      <c r="D99" s="47" t="s">
        <v>66</v>
      </c>
      <c r="E99" s="67">
        <v>329</v>
      </c>
      <c r="F99" s="47" t="s">
        <v>26</v>
      </c>
      <c r="G99" s="58">
        <v>0</v>
      </c>
      <c r="H99" s="47"/>
      <c r="I99" s="47"/>
      <c r="J99" s="47"/>
      <c r="K99" s="74" t="s">
        <v>158</v>
      </c>
    </row>
    <row r="100" spans="1:13" ht="30">
      <c r="A100" s="47"/>
      <c r="B100" s="68"/>
      <c r="C100" s="68" t="s">
        <v>119</v>
      </c>
      <c r="D100" s="68"/>
      <c r="E100" s="69">
        <v>1444</v>
      </c>
      <c r="F100" s="68" t="s">
        <v>39</v>
      </c>
      <c r="G100" s="69">
        <v>289</v>
      </c>
      <c r="H100" s="68"/>
      <c r="I100" s="68"/>
      <c r="J100" s="68" t="s">
        <v>140</v>
      </c>
      <c r="K100" s="74" t="s">
        <v>158</v>
      </c>
      <c r="M100" s="87"/>
    </row>
    <row r="101" spans="1:13" ht="15">
      <c r="A101" s="47"/>
      <c r="B101" s="68"/>
      <c r="C101" s="68"/>
      <c r="D101" s="68"/>
      <c r="E101" s="70"/>
      <c r="F101" s="68"/>
      <c r="G101" s="69">
        <v>1155</v>
      </c>
      <c r="H101" s="68" t="s">
        <v>73</v>
      </c>
      <c r="I101" s="68"/>
      <c r="J101" s="68" t="s">
        <v>141</v>
      </c>
      <c r="K101" s="74" t="s">
        <v>158</v>
      </c>
      <c r="M101" s="87"/>
    </row>
    <row r="102" spans="1:11" ht="30">
      <c r="A102" s="47" t="s">
        <v>133</v>
      </c>
      <c r="B102" s="47"/>
      <c r="C102" s="47"/>
      <c r="D102" s="47"/>
      <c r="F102" s="47"/>
      <c r="G102" s="67">
        <v>1766</v>
      </c>
      <c r="H102" s="47" t="s">
        <v>76</v>
      </c>
      <c r="I102" s="47" t="s">
        <v>44</v>
      </c>
      <c r="J102" s="47" t="s">
        <v>142</v>
      </c>
      <c r="K102" s="74" t="s">
        <v>158</v>
      </c>
    </row>
    <row r="103" spans="1:11" ht="30">
      <c r="A103" s="47" t="s">
        <v>131</v>
      </c>
      <c r="B103" s="47"/>
      <c r="C103" s="47"/>
      <c r="D103" s="47"/>
      <c r="F103" s="47"/>
      <c r="G103" s="67">
        <v>409</v>
      </c>
      <c r="H103" s="47" t="s">
        <v>82</v>
      </c>
      <c r="I103" s="47" t="s">
        <v>48</v>
      </c>
      <c r="J103" s="47" t="s">
        <v>143</v>
      </c>
      <c r="K103" s="74" t="s">
        <v>158</v>
      </c>
    </row>
    <row r="104" spans="1:11" ht="1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</row>
    <row r="106" spans="1:11" ht="15">
      <c r="A106" s="47"/>
      <c r="B106" s="47" t="s">
        <v>129</v>
      </c>
      <c r="C106" s="47" t="s">
        <v>130</v>
      </c>
      <c r="D106" s="47" t="s">
        <v>24</v>
      </c>
      <c r="E106" s="73">
        <v>44</v>
      </c>
      <c r="F106" s="64" t="s">
        <v>26</v>
      </c>
      <c r="G106" s="65"/>
      <c r="H106" s="47" t="s">
        <v>82</v>
      </c>
      <c r="I106" s="47"/>
      <c r="J106" s="47"/>
      <c r="K106" s="74" t="s">
        <v>162</v>
      </c>
    </row>
    <row r="107" spans="1:11" ht="15">
      <c r="A107" s="47"/>
      <c r="B107" s="47" t="s">
        <v>131</v>
      </c>
      <c r="C107" s="47" t="s">
        <v>146</v>
      </c>
      <c r="D107" s="47" t="s">
        <v>24</v>
      </c>
      <c r="E107" s="63">
        <v>0</v>
      </c>
      <c r="F107" s="64" t="s">
        <v>26</v>
      </c>
      <c r="G107" s="65"/>
      <c r="H107" s="47" t="s">
        <v>82</v>
      </c>
      <c r="I107" s="47"/>
      <c r="J107" s="47"/>
      <c r="K107" s="74" t="s">
        <v>162</v>
      </c>
    </row>
    <row r="108" spans="1:11" ht="15">
      <c r="A108" s="47"/>
      <c r="B108" s="47" t="s">
        <v>129</v>
      </c>
      <c r="C108" s="47" t="s">
        <v>130</v>
      </c>
      <c r="D108" s="47" t="s">
        <v>33</v>
      </c>
      <c r="E108" s="73">
        <v>0</v>
      </c>
      <c r="F108" s="64" t="s">
        <v>26</v>
      </c>
      <c r="G108" s="65"/>
      <c r="H108" s="47" t="s">
        <v>82</v>
      </c>
      <c r="I108" s="47"/>
      <c r="J108" s="47"/>
      <c r="K108" s="74" t="s">
        <v>162</v>
      </c>
    </row>
    <row r="109" spans="1:11" ht="15">
      <c r="A109" s="47"/>
      <c r="B109" s="47" t="s">
        <v>133</v>
      </c>
      <c r="C109" s="47" t="s">
        <v>147</v>
      </c>
      <c r="D109" s="47" t="s">
        <v>44</v>
      </c>
      <c r="E109" s="67">
        <v>24</v>
      </c>
      <c r="F109" s="47" t="s">
        <v>26</v>
      </c>
      <c r="G109" s="58">
        <v>0</v>
      </c>
      <c r="H109" s="47"/>
      <c r="I109" s="47"/>
      <c r="J109" s="47"/>
      <c r="K109" s="74" t="s">
        <v>162</v>
      </c>
    </row>
    <row r="110" spans="1:18" ht="30">
      <c r="A110" s="47"/>
      <c r="B110" s="47" t="s">
        <v>133</v>
      </c>
      <c r="C110" s="47" t="s">
        <v>155</v>
      </c>
      <c r="D110" s="47" t="s">
        <v>44</v>
      </c>
      <c r="E110" s="67">
        <v>1632</v>
      </c>
      <c r="F110" s="47" t="s">
        <v>26</v>
      </c>
      <c r="G110" s="58">
        <v>0</v>
      </c>
      <c r="H110" s="47"/>
      <c r="I110" s="47"/>
      <c r="J110" s="47"/>
      <c r="K110" s="74" t="s">
        <v>162</v>
      </c>
      <c r="O110" t="s">
        <v>73</v>
      </c>
      <c r="P110">
        <v>1112</v>
      </c>
      <c r="R110">
        <v>1112</v>
      </c>
    </row>
    <row r="111" spans="1:18" ht="30">
      <c r="A111" s="47"/>
      <c r="B111" s="47" t="s">
        <v>131</v>
      </c>
      <c r="C111" s="47" t="s">
        <v>148</v>
      </c>
      <c r="D111" s="47" t="s">
        <v>48</v>
      </c>
      <c r="E111" s="67">
        <v>0</v>
      </c>
      <c r="F111" s="47" t="s">
        <v>26</v>
      </c>
      <c r="G111" s="58">
        <v>0</v>
      </c>
      <c r="H111" s="47"/>
      <c r="I111" s="47"/>
      <c r="J111" s="47"/>
      <c r="K111" s="74" t="s">
        <v>162</v>
      </c>
      <c r="O111" t="s">
        <v>39</v>
      </c>
      <c r="P111">
        <v>-1112</v>
      </c>
      <c r="R111">
        <v>-1112</v>
      </c>
    </row>
    <row r="112" spans="1:18" ht="30">
      <c r="A112" s="47"/>
      <c r="B112" s="47" t="s">
        <v>131</v>
      </c>
      <c r="C112" s="47" t="s">
        <v>149</v>
      </c>
      <c r="D112" s="47" t="s">
        <v>48</v>
      </c>
      <c r="E112" s="67">
        <v>53</v>
      </c>
      <c r="F112" s="47" t="s">
        <v>26</v>
      </c>
      <c r="G112" s="58">
        <v>0</v>
      </c>
      <c r="H112" s="47"/>
      <c r="I112" s="47"/>
      <c r="J112" s="47"/>
      <c r="K112" s="74" t="s">
        <v>162</v>
      </c>
      <c r="O112" t="s">
        <v>76</v>
      </c>
      <c r="P112">
        <v>-375</v>
      </c>
      <c r="Q112">
        <v>-44</v>
      </c>
      <c r="R112">
        <v>-419</v>
      </c>
    </row>
    <row r="113" spans="1:18" ht="15">
      <c r="A113" s="47"/>
      <c r="B113" s="47" t="s">
        <v>131</v>
      </c>
      <c r="C113" s="47" t="s">
        <v>150</v>
      </c>
      <c r="D113" s="47" t="s">
        <v>48</v>
      </c>
      <c r="E113" s="67">
        <v>251</v>
      </c>
      <c r="F113" s="47" t="s">
        <v>26</v>
      </c>
      <c r="G113" s="58">
        <v>0</v>
      </c>
      <c r="H113" s="47"/>
      <c r="I113" s="47"/>
      <c r="J113" s="47"/>
      <c r="K113" s="74" t="s">
        <v>162</v>
      </c>
      <c r="O113" t="s">
        <v>82</v>
      </c>
      <c r="P113">
        <v>44</v>
      </c>
      <c r="Q113">
        <v>375</v>
      </c>
      <c r="R113">
        <v>419</v>
      </c>
    </row>
    <row r="114" spans="1:11" ht="30">
      <c r="A114" s="47"/>
      <c r="B114" s="47"/>
      <c r="C114" s="47" t="s">
        <v>139</v>
      </c>
      <c r="D114" s="47" t="s">
        <v>66</v>
      </c>
      <c r="E114" s="67">
        <v>357</v>
      </c>
      <c r="F114" s="47" t="s">
        <v>26</v>
      </c>
      <c r="G114" s="58">
        <v>0</v>
      </c>
      <c r="H114" s="47"/>
      <c r="I114" s="47"/>
      <c r="J114" s="47"/>
      <c r="K114" s="74" t="s">
        <v>162</v>
      </c>
    </row>
    <row r="115" spans="1:11" ht="30">
      <c r="A115" s="47"/>
      <c r="B115" s="68"/>
      <c r="C115" s="68" t="s">
        <v>119</v>
      </c>
      <c r="D115" s="68"/>
      <c r="E115" s="69">
        <v>1390</v>
      </c>
      <c r="F115" s="68" t="s">
        <v>39</v>
      </c>
      <c r="G115" s="88">
        <f>E115*(20/100)</f>
        <v>278</v>
      </c>
      <c r="H115" s="68"/>
      <c r="I115" s="68"/>
      <c r="J115" s="68" t="s">
        <v>140</v>
      </c>
      <c r="K115" s="74" t="s">
        <v>162</v>
      </c>
    </row>
    <row r="116" spans="1:11" ht="15">
      <c r="A116" s="47"/>
      <c r="B116" s="68"/>
      <c r="C116" s="68"/>
      <c r="D116" s="68"/>
      <c r="E116" s="70"/>
      <c r="F116" s="68"/>
      <c r="G116" s="88">
        <f>E115*(80/100)</f>
        <v>1112</v>
      </c>
      <c r="H116" s="68" t="s">
        <v>73</v>
      </c>
      <c r="I116" s="68"/>
      <c r="J116" s="68" t="s">
        <v>141</v>
      </c>
      <c r="K116" s="74" t="s">
        <v>162</v>
      </c>
    </row>
    <row r="117" spans="1:11" ht="30">
      <c r="A117" s="47" t="s">
        <v>133</v>
      </c>
      <c r="B117" s="47"/>
      <c r="C117" s="47"/>
      <c r="D117" s="47"/>
      <c r="F117" s="47"/>
      <c r="G117" s="67">
        <v>1942</v>
      </c>
      <c r="H117" s="47" t="s">
        <v>76</v>
      </c>
      <c r="I117" s="47" t="s">
        <v>44</v>
      </c>
      <c r="J117" s="47" t="s">
        <v>142</v>
      </c>
      <c r="K117" s="74" t="s">
        <v>162</v>
      </c>
    </row>
    <row r="118" spans="1:11" ht="30">
      <c r="A118" s="47" t="s">
        <v>131</v>
      </c>
      <c r="B118" s="47"/>
      <c r="C118" s="47"/>
      <c r="D118" s="47"/>
      <c r="F118" s="47"/>
      <c r="G118" s="67">
        <v>375</v>
      </c>
      <c r="H118" s="47" t="s">
        <v>82</v>
      </c>
      <c r="I118" s="47" t="s">
        <v>48</v>
      </c>
      <c r="J118" s="47" t="s">
        <v>143</v>
      </c>
      <c r="K118" s="74" t="s">
        <v>162</v>
      </c>
    </row>
  </sheetData>
  <autoFilter ref="A1:K29"/>
  <mergeCells count="2">
    <mergeCell ref="O51:Q51"/>
    <mergeCell ref="A76:K76"/>
  </mergeCells>
  <printOptions/>
  <pageMargins left="0.236111111111111" right="0.236111111111111" top="0.747916666666667" bottom="0.747916666666667" header="0.511805555555555" footer="0.511805555555555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MAUGÉ Julien</cp:lastModifiedBy>
  <cp:lastPrinted>2023-04-18T14:26:29Z</cp:lastPrinted>
  <dcterms:created xsi:type="dcterms:W3CDTF">2020-09-10T10:10:15Z</dcterms:created>
  <dcterms:modified xsi:type="dcterms:W3CDTF">2023-04-27T12:58:40Z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