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990" windowHeight="11160" activeTab="0"/>
  </bookViews>
  <sheets>
    <sheet name="IE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<sst xmlns="http://schemas.openxmlformats.org/spreadsheetml/2006/main" count="187" uniqueCount="101">
  <si>
    <t xml:space="preserve">Reconciliation Table: explaining differences between Trade in goods and BoP data </t>
  </si>
  <si>
    <t>2022 BoP Quality Report</t>
  </si>
  <si>
    <t>Reconciliation Table: explaining differences between Trade in goods and BoP data</t>
  </si>
  <si>
    <t>Exports/Credits/Flow C</t>
  </si>
  <si>
    <t>Imports/Debits/Flow D</t>
  </si>
  <si>
    <t>World/W1</t>
  </si>
  <si>
    <t>Intra EU27(without UK)/B6</t>
  </si>
  <si>
    <t>Extra EU27 (without UK)/D6</t>
  </si>
  <si>
    <t>Extra Euro Area 19/J8</t>
  </si>
  <si>
    <t>W1=D6+B6</t>
  </si>
  <si>
    <t>B6 = BE+DK+DE+GR+ES+FR+IE+IT+LU+NL+AT+PT+FI+ SE+CY+ CZ+EE+ HU+LT+LV+MT+PL+SK+SI + BG+RO+HR+4A(European Union Institutions excl. ECB)+4F(ECB)+B09</t>
  </si>
  <si>
    <t>D6=(Extra EU27(without UK))= W1-B6</t>
  </si>
  <si>
    <t>J8=W1-I8</t>
  </si>
  <si>
    <r>
      <t>I8</t>
    </r>
    <r>
      <rPr>
        <b/>
        <sz val="8"/>
        <rFont val="Times New Roman"/>
        <family val="1"/>
      </rPr>
      <t>=BE+LU+DE+EE+GR+ES+FR+IE+IT+LT+LV+NL+AT+PT+FI+SI+CY+MT+SK++4S+4F</t>
    </r>
  </si>
  <si>
    <t>2020A</t>
  </si>
  <si>
    <t>2021A</t>
  </si>
  <si>
    <r>
      <t xml:space="preserve">1. “Goods” as published by Eurostat FTS in million Euro </t>
    </r>
    <r>
      <rPr>
        <b/>
        <vertAlign val="superscript"/>
        <sz val="10"/>
        <rFont val="Times New Roman"/>
        <family val="1"/>
      </rPr>
      <t>(1)</t>
    </r>
  </si>
  <si>
    <t>2. FTS figure used by BoP compilers in million Euro</t>
  </si>
  <si>
    <t>of which (=including):</t>
  </si>
  <si>
    <t>2.1 Repairs of goods (gross value)</t>
  </si>
  <si>
    <t>2.2 Goods for processing (gross value)</t>
  </si>
  <si>
    <t>D0 - Differences between 1. and 2.</t>
  </si>
  <si>
    <r>
      <t>D1 - Differences between point 1. and point 2. explained by:  (</t>
    </r>
    <r>
      <rPr>
        <b/>
        <sz val="10"/>
        <rFont val="Times New Roman"/>
        <family val="1"/>
      </rPr>
      <t>NB: it should be D0=D1)</t>
    </r>
  </si>
  <si>
    <t>2.1.1 Use of settlements information</t>
  </si>
  <si>
    <t>2.1.2 Revision vintages</t>
  </si>
  <si>
    <t>2.1.3 Others (please specify)</t>
  </si>
  <si>
    <t>….</t>
  </si>
  <si>
    <t>3. Adjustements made to FTS data for BoP purposes in Million Euro</t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</si>
  <si>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(3)</t>
    </r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</si>
  <si>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(2)</t>
    </r>
  </si>
  <si>
    <t>3.1.0 CIF/FOB Adjustment (-)</t>
  </si>
  <si>
    <t>3.1.1 Goods sent abroad or returned after processing gross value (Tr 1 in the list) (-) BPM6 10.22f</t>
  </si>
  <si>
    <t>3.1.1 Goods sent abroad or returned after processing gross value (Tr 1 in the list) (-)</t>
  </si>
  <si>
    <t>3.1.1.1 Goods sold to non residents used for processing in the reporting economy (+) BPM6 10.65b</t>
  </si>
  <si>
    <t>na</t>
  </si>
  <si>
    <t>3.1.1.1 Goods aquired from other economies for processing abroad (+)</t>
  </si>
  <si>
    <t>3.1.1.2 Goods sold in the reporting economy after processing (Tr 1.1 in the list) (+) BPM6 10.66b</t>
  </si>
  <si>
    <t>3.1.1.2 Goods sold abroad after processing (Tr 1.1 in the list) (+)</t>
  </si>
  <si>
    <t>3.1.2 Net exports of goods under merchanting (+/-) BPM6 10.44c</t>
  </si>
  <si>
    <t>of which: Goods acquired under merchanting gross value(-)</t>
  </si>
  <si>
    <t>of which: Goods sold under merchanting gross value (+)</t>
  </si>
  <si>
    <t>3.1.3 Sale of goods to a non resident (goods that remain in the economy) (Tr 15.3 in the List) (+)</t>
  </si>
  <si>
    <t>3.1.3 Purchase of goods that remain abroad (Tr 15.3 in the List) (+)</t>
  </si>
  <si>
    <t>3.1.4 Trade in goods between affiliated enterprises, when there is no change of ownership (-) BPM6 10.24</t>
  </si>
  <si>
    <t>3.1.4 Trade in goods between affiliated enterprises, when there is no change of ownership (-)</t>
  </si>
  <si>
    <t>3.1.5 Non-monetary gold sold to a non resident but not phisically delivered (Tr 19 in the List) (+) BPM6 10.50</t>
  </si>
  <si>
    <t>3.1.5 Non-monetary gold held abroad by a resident (Tr 19 in the List) (+)</t>
  </si>
  <si>
    <t>3.1.6 Repairs of goods (gross value), if included in figures obtained from FTS (-) BPM6 10.22e</t>
  </si>
  <si>
    <t>3.1.6 Repairs of goods (gross value), if included in figures obtained from FTS (-)</t>
  </si>
  <si>
    <t>3.1.7 Goods procured in ports by carriers not already included in FTS (Tr 3 in the List) (+) BPM6 10.17d</t>
  </si>
  <si>
    <t>3.1.7 Goods procured in ports by carriers not already included in FTS (Tr 3 in the List) (+)</t>
  </si>
  <si>
    <t>3.1.8 Satellites bought/sold while alredy in orbit (TR 4.3 in the List) (+)</t>
  </si>
  <si>
    <t>3.1.9 Returned goods (Tr 11 in the List) (-) BPM6 10.22i</t>
  </si>
  <si>
    <t>3.1.9 Returned goods (Tr 11 in the List) (-)</t>
  </si>
  <si>
    <t>3.1.10 Goods lost  or destroyed (Tr 12 in the List) (+/-) BPM6 10.17m</t>
  </si>
  <si>
    <t>3.1.10 Goods lost  or destroyed (Tr 12 in the List) (+/-)</t>
  </si>
  <si>
    <t>3.1.11 Goods entering/leaving custom warehouses, if owned by residents (Tr 14 in the List) (+) BPM6 10.25</t>
  </si>
  <si>
    <t>3.1.11 Goods entering/leaving custom warehouses, if owned by residents (Tr 14 in the List) (+)</t>
  </si>
  <si>
    <t>3.1.12 Migrants' personal effects, in case they are included in Extra (-) (Tr 24.3 in the List) BPM6 10.22b</t>
  </si>
  <si>
    <t>3.1.12 Migrants' personal effects, in case they are included in Extra (-) (Tr 24.3 in the List)</t>
  </si>
  <si>
    <t>3.1.13 Shipments of gifts (Tr 25 in the List) New Intra and Extra IP</t>
  </si>
  <si>
    <t>3.1.13 Shipments of gifts (Tr 25 in the List)</t>
  </si>
  <si>
    <t>3.1.14 Operational leasing included in FTS  (Tr  29 in the List) (-)</t>
  </si>
  <si>
    <t>3.1.15 Shuttle trade (Tr 30.3 in the List) (+)</t>
  </si>
  <si>
    <t>3.1.16 Newspapers and periodicals sent on direct subsciption (Tr 31 in the List) (+)</t>
  </si>
  <si>
    <t>3.1.17 Postal consignements to/from private individuals (Tr 32 in the List) (+)</t>
  </si>
  <si>
    <t>3.1.18 Goods exported  for construction projects abroad of resident enterprises (-) (tr 33.1 in the List) BPM6 10.22d</t>
  </si>
  <si>
    <t>BPM6 10.22d</t>
  </si>
  <si>
    <t>3.1.18 Goods imported  for construction in the reporting economy of non-resident enterprises (-) (tr 33.2 in the List)</t>
  </si>
  <si>
    <t>3.1.19 Goods entering or leaving the economic territory of a country illegaly (including missing trader VAT fraud) (Tr 34 in the List) (+) BPM6 10.17i/j</t>
  </si>
  <si>
    <t>BPM6 10.17i/j</t>
  </si>
  <si>
    <t>3.1.19 Goods entering or leaving the economic territory of a country illegaly (including missing trader VAT fraud) (Tr 34 in the List) (+)</t>
  </si>
  <si>
    <t>3.1.20 High-value capital goods, if delivery differs from change of ownership (+/-) BPM6 10.28</t>
  </si>
  <si>
    <t>BPM6 10.28</t>
  </si>
  <si>
    <t>3.1.20 High-value capital goods, if delivery differs from change of ownership (+/-)</t>
  </si>
  <si>
    <t>3.1.21 Valuation</t>
  </si>
  <si>
    <t>3.1.22 Territorial adjustements</t>
  </si>
  <si>
    <t>3.1.30 Others (please check the list of special transactions, to see if these adjustments are really necessary or could fit in one of the previous adjustments )</t>
  </si>
  <si>
    <t>…</t>
  </si>
  <si>
    <t>3.2  Practical adjustments (please specify)</t>
  </si>
  <si>
    <t>3.2.1 Consistency with other accounts (NAs or business statistics)</t>
  </si>
  <si>
    <t>3.2.2 Adjustemnts for shortages of FTS data</t>
  </si>
  <si>
    <r>
      <t>4. BoP item "G=Goods" as published by Eurostat in bop_qbop.bpm6_bop_q_c_ref_national (national figures) in million Euro</t>
    </r>
    <r>
      <rPr>
        <b/>
        <vertAlign val="superscript"/>
        <sz val="10"/>
        <rFont val="Times New Roman"/>
        <family val="1"/>
      </rPr>
      <t>(2)</t>
    </r>
  </si>
  <si>
    <t>4.1 Transit Trade</t>
  </si>
  <si>
    <t xml:space="preserve">4.2 Differences between country of origin and country of consignement </t>
  </si>
  <si>
    <t>4.3 Others (please specify)</t>
  </si>
  <si>
    <t>5. BoP item "G=Goods" as used by Eurostat when compiling the EU aggregate (from bop_qbop.bpm6_bop_q_production, comp_method=C, for internal use)</t>
  </si>
  <si>
    <t xml:space="preserve">D2 - Differences between point 1. and point 5. </t>
  </si>
  <si>
    <t>See NBs next page</t>
  </si>
  <si>
    <t>NB0: Please fill all the relevant white cells (and particularly row 2.), for all the partners and not only for partner W1.</t>
  </si>
  <si>
    <t>(1) Sum of Monthly data from Table "External Trade/Ext Trade aggregated data/ short term indicators/macro-economic series for each MS of EU28 and the main commodities BEC nomenclature", as resulting the day 14.10.2016.</t>
  </si>
  <si>
    <t xml:space="preserve">NB1: Cells shaded in grey are pre-filled by Eurostat/BoP. </t>
  </si>
  <si>
    <t>(2) Sum of quarterly data from Table "Economy and Finance/Balance of Payments-International Transactions(BPM6)/Balance of Payments Statistics and International investment positions /Balance of Payments by country(BPM6)" published by Eurostat (in Million EUR), as resulting the day 07.10.2016 .</t>
  </si>
  <si>
    <r>
      <t xml:space="preserve">NB2: Cells shaded in yellow are the result of a formula: </t>
    </r>
    <r>
      <rPr>
        <b/>
        <u val="single"/>
        <sz val="14"/>
        <color indexed="10"/>
        <rFont val="Times New Roman"/>
        <family val="1"/>
      </rPr>
      <t>please do not insert any data in these cells.</t>
    </r>
  </si>
  <si>
    <t xml:space="preserve">(3) Please mind the sign of the adjustment: positive sign = additions made to FTS data of point 2. </t>
  </si>
  <si>
    <t>NB3: Adjustments in bold 3.1.0 (only imports), 3.1.1, 3.1.2, 3.1.3, 3.1.6, 3.1.7, 3.1.8 are considered fundamental adjustments (BP/07/37 p.4)</t>
  </si>
  <si>
    <t xml:space="preserve">For "Conceptual adjustments" 3.1 the expected sign of the adjustment is indicated: (+) = positive adjustment expected. </t>
  </si>
  <si>
    <t>NB4: "BoP compilers should … minimise adjustements included under 3.1.20 "Others""(BP/07/09, p.7, Recommendation 3)</t>
  </si>
  <si>
    <t>na = not applicable</t>
  </si>
  <si>
    <t>Values are in Euro</t>
  </si>
  <si>
    <t>IE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</si>
</sst>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0"/>
      <color indexed="17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right"/>
      <protection/>
    </xf>
    <xf numFmtId="0" fontId="2" fillId="0" borderId="0" xfId="55">
      <alignment/>
      <protection/>
    </xf>
    <xf numFmtId="0" fontId="4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>
      <alignment/>
      <protection/>
    </xf>
    <xf numFmtId="0" fontId="7" fillId="33" borderId="0" xfId="55" applyFont="1" applyFill="1" applyBorder="1" applyAlignment="1">
      <alignment horizontal="right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49" fontId="9" fillId="33" borderId="0" xfId="55" applyNumberFormat="1" applyFont="1" applyFill="1" applyBorder="1" applyAlignment="1">
      <alignment horizontal="right"/>
      <protection/>
    </xf>
    <xf numFmtId="0" fontId="10" fillId="33" borderId="10" xfId="55" applyFont="1" applyFill="1" applyBorder="1" applyAlignment="1">
      <alignment horizontal="left" vertical="center"/>
      <protection/>
    </xf>
    <xf numFmtId="0" fontId="10" fillId="33" borderId="11" xfId="55" applyFont="1" applyFill="1" applyBorder="1" applyAlignment="1">
      <alignment vertical="center"/>
      <protection/>
    </xf>
    <xf numFmtId="0" fontId="10" fillId="33" borderId="12" xfId="55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3" xfId="55" applyFont="1" applyFill="1" applyBorder="1">
      <alignment/>
      <protection/>
    </xf>
    <xf numFmtId="0" fontId="4" fillId="0" borderId="14" xfId="55" applyFont="1" applyFill="1" applyBorder="1" applyAlignment="1">
      <alignment horizontal="left" vertical="center"/>
      <protection/>
    </xf>
    <xf numFmtId="0" fontId="13" fillId="34" borderId="10" xfId="55" applyFont="1" applyFill="1" applyBorder="1" applyAlignment="1">
      <alignment horizontal="center"/>
      <protection/>
    </xf>
    <xf numFmtId="0" fontId="13" fillId="34" borderId="12" xfId="55" applyFont="1" applyFill="1" applyBorder="1" applyAlignment="1">
      <alignment horizontal="center"/>
      <protection/>
    </xf>
    <xf numFmtId="0" fontId="11" fillId="35" borderId="15" xfId="55" applyFont="1" applyFill="1" applyBorder="1" applyAlignment="1">
      <alignment horizontal="left" vertical="center" wrapText="1"/>
      <protection/>
    </xf>
    <xf numFmtId="3" fontId="4" fillId="35" borderId="16" xfId="55" applyNumberFormat="1" applyFont="1" applyFill="1" applyBorder="1" applyAlignment="1">
      <alignment horizontal="center" vertical="center" wrapText="1"/>
      <protection/>
    </xf>
    <xf numFmtId="3" fontId="4" fillId="35" borderId="17" xfId="55" applyNumberFormat="1" applyFont="1" applyFill="1" applyBorder="1" applyAlignment="1">
      <alignment horizontal="center" vertical="center" wrapText="1"/>
      <protection/>
    </xf>
    <xf numFmtId="3" fontId="4" fillId="35" borderId="16" xfId="55" applyNumberFormat="1" applyFont="1" applyFill="1" applyBorder="1" applyAlignment="1">
      <alignment horizontal="center" vertical="center"/>
      <protection/>
    </xf>
    <xf numFmtId="3" fontId="4" fillId="35" borderId="17" xfId="55" applyNumberFormat="1" applyFont="1" applyFill="1" applyBorder="1" applyAlignment="1">
      <alignment horizontal="center" vertical="center"/>
      <protection/>
    </xf>
    <xf numFmtId="3" fontId="4" fillId="35" borderId="10" xfId="55" applyNumberFormat="1" applyFont="1" applyFill="1" applyBorder="1" applyAlignment="1">
      <alignment horizontal="center" vertical="center"/>
      <protection/>
    </xf>
    <xf numFmtId="3" fontId="11" fillId="0" borderId="15" xfId="55" applyNumberFormat="1" applyFont="1" applyFill="1" applyBorder="1" applyAlignment="1">
      <alignment horizontal="left" vertical="center" wrapText="1"/>
      <protection/>
    </xf>
    <xf numFmtId="3" fontId="4" fillId="0" borderId="18" xfId="55" applyNumberFormat="1" applyFont="1" applyFill="1" applyBorder="1" applyAlignment="1">
      <alignment vertical="center" wrapText="1"/>
      <protection/>
    </xf>
    <xf numFmtId="3" fontId="4" fillId="0" borderId="19" xfId="55" applyNumberFormat="1" applyFont="1" applyFill="1" applyBorder="1" applyAlignment="1">
      <alignment vertical="center" wrapText="1"/>
      <protection/>
    </xf>
    <xf numFmtId="3" fontId="4" fillId="0" borderId="0" xfId="55" applyNumberFormat="1" applyFont="1" applyFill="1" applyBorder="1" applyAlignment="1">
      <alignment vertical="center" wrapText="1"/>
      <protection/>
    </xf>
    <xf numFmtId="3" fontId="4" fillId="0" borderId="20" xfId="55" applyNumberFormat="1" applyFont="1" applyFill="1" applyBorder="1" applyAlignment="1">
      <alignment vertical="center" wrapText="1"/>
      <protection/>
    </xf>
    <xf numFmtId="3" fontId="4" fillId="0" borderId="21" xfId="55" applyNumberFormat="1" applyFont="1" applyFill="1" applyBorder="1" applyAlignment="1">
      <alignment vertical="center" wrapText="1"/>
      <protection/>
    </xf>
    <xf numFmtId="3" fontId="4" fillId="0" borderId="14" xfId="55" applyNumberFormat="1" applyFont="1" applyFill="1" applyBorder="1" applyAlignment="1">
      <alignment horizontal="left" vertical="center" wrapText="1"/>
      <protection/>
    </xf>
    <xf numFmtId="3" fontId="4" fillId="36" borderId="14" xfId="55" applyNumberFormat="1" applyFont="1" applyFill="1" applyBorder="1" applyAlignment="1">
      <alignment horizontal="left" vertical="center" wrapText="1"/>
      <protection/>
    </xf>
    <xf numFmtId="3" fontId="4" fillId="36" borderId="20" xfId="55" applyNumberFormat="1" applyFont="1" applyFill="1" applyBorder="1" applyAlignment="1">
      <alignment horizontal="center" vertical="center" wrapText="1"/>
      <protection/>
    </xf>
    <xf numFmtId="3" fontId="4" fillId="36" borderId="21" xfId="55" applyNumberFormat="1" applyFont="1" applyFill="1" applyBorder="1" applyAlignment="1">
      <alignment horizontal="center" vertical="center" wrapText="1"/>
      <protection/>
    </xf>
    <xf numFmtId="3" fontId="4" fillId="36" borderId="0" xfId="55" applyNumberFormat="1" applyFont="1" applyFill="1" applyBorder="1" applyAlignment="1">
      <alignment horizontal="center" vertical="center" wrapText="1"/>
      <protection/>
    </xf>
    <xf numFmtId="3" fontId="4" fillId="36" borderId="0" xfId="55" applyNumberFormat="1" applyFont="1" applyFill="1" applyBorder="1" applyAlignment="1">
      <alignment vertical="center" wrapText="1"/>
      <protection/>
    </xf>
    <xf numFmtId="3" fontId="4" fillId="36" borderId="21" xfId="55" applyNumberFormat="1" applyFont="1" applyFill="1" applyBorder="1" applyAlignment="1">
      <alignment vertical="center" wrapText="1"/>
      <protection/>
    </xf>
    <xf numFmtId="3" fontId="4" fillId="36" borderId="21" xfId="55" applyNumberFormat="1" applyFont="1" applyFill="1" applyBorder="1" applyAlignment="1">
      <alignment horizontal="left" vertical="center" wrapText="1"/>
      <protection/>
    </xf>
    <xf numFmtId="164" fontId="4" fillId="0" borderId="14" xfId="55" applyNumberFormat="1" applyFont="1" applyFill="1" applyBorder="1" applyAlignment="1">
      <alignment horizontal="left" vertical="center" wrapText="1"/>
      <protection/>
    </xf>
    <xf numFmtId="164" fontId="4" fillId="36" borderId="14" xfId="55" applyNumberFormat="1" applyFont="1" applyFill="1" applyBorder="1" applyAlignment="1">
      <alignment horizontal="left" vertical="center" wrapText="1"/>
      <protection/>
    </xf>
    <xf numFmtId="3" fontId="4" fillId="0" borderId="0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  <xf numFmtId="3" fontId="15" fillId="36" borderId="14" xfId="55" applyNumberFormat="1" applyFont="1" applyFill="1" applyBorder="1" applyAlignment="1">
      <alignment horizontal="left" vertical="center" wrapText="1"/>
      <protection/>
    </xf>
    <xf numFmtId="3" fontId="16" fillId="36" borderId="20" xfId="55" applyNumberFormat="1" applyFont="1" applyFill="1" applyBorder="1" applyAlignment="1">
      <alignment vertical="center" wrapText="1"/>
      <protection/>
    </xf>
    <xf numFmtId="3" fontId="16" fillId="36" borderId="0" xfId="55" applyNumberFormat="1" applyFont="1" applyFill="1" applyBorder="1" applyAlignment="1">
      <alignment vertical="center" wrapText="1"/>
      <protection/>
    </xf>
    <xf numFmtId="3" fontId="16" fillId="36" borderId="21" xfId="55" applyNumberFormat="1" applyFont="1" applyFill="1" applyBorder="1" applyAlignment="1">
      <alignment vertical="center" wrapText="1"/>
      <protection/>
    </xf>
    <xf numFmtId="0" fontId="4" fillId="0" borderId="20" xfId="55" applyFont="1" applyFill="1" applyBorder="1">
      <alignment/>
      <protection/>
    </xf>
    <xf numFmtId="3" fontId="11" fillId="0" borderId="20" xfId="55" applyNumberFormat="1" applyFont="1" applyFill="1" applyBorder="1" applyAlignment="1">
      <alignment vertical="center" wrapText="1"/>
      <protection/>
    </xf>
    <xf numFmtId="3" fontId="11" fillId="0" borderId="21" xfId="55" applyNumberFormat="1" applyFont="1" applyFill="1" applyBorder="1" applyAlignment="1">
      <alignment vertical="center" wrapText="1"/>
      <protection/>
    </xf>
    <xf numFmtId="3" fontId="11" fillId="0" borderId="0" xfId="55" applyNumberFormat="1" applyFont="1" applyFill="1" applyBorder="1" applyAlignment="1">
      <alignment vertical="center"/>
      <protection/>
    </xf>
    <xf numFmtId="3" fontId="11" fillId="0" borderId="20" xfId="55" applyNumberFormat="1" applyFont="1" applyFill="1" applyBorder="1" applyAlignment="1">
      <alignment vertical="center"/>
      <protection/>
    </xf>
    <xf numFmtId="3" fontId="11" fillId="0" borderId="21" xfId="55" applyNumberFormat="1" applyFont="1" applyFill="1" applyBorder="1" applyAlignment="1">
      <alignment vertical="center"/>
      <protection/>
    </xf>
    <xf numFmtId="3" fontId="15" fillId="0" borderId="14" xfId="55" applyNumberFormat="1" applyFont="1" applyFill="1" applyBorder="1" applyAlignment="1">
      <alignment horizontal="left" wrapText="1"/>
      <protection/>
    </xf>
    <xf numFmtId="3" fontId="4" fillId="0" borderId="20" xfId="55" applyNumberFormat="1" applyFont="1" applyFill="1" applyBorder="1" applyAlignment="1">
      <alignment vertical="center"/>
      <protection/>
    </xf>
    <xf numFmtId="3" fontId="4" fillId="0" borderId="21" xfId="55" applyNumberFormat="1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vertical="center"/>
      <protection/>
    </xf>
    <xf numFmtId="0" fontId="15" fillId="0" borderId="20" xfId="55" applyFont="1" applyFill="1" applyBorder="1" applyAlignment="1">
      <alignment wrapText="1"/>
      <protection/>
    </xf>
    <xf numFmtId="3" fontId="16" fillId="0" borderId="20" xfId="55" applyNumberFormat="1" applyFont="1" applyFill="1" applyBorder="1" applyAlignment="1">
      <alignment vertical="center" wrapText="1"/>
      <protection/>
    </xf>
    <xf numFmtId="3" fontId="16" fillId="0" borderId="21" xfId="55" applyNumberFormat="1" applyFont="1" applyFill="1" applyBorder="1" applyAlignment="1">
      <alignment vertical="center" wrapText="1"/>
      <protection/>
    </xf>
    <xf numFmtId="3" fontId="15" fillId="0" borderId="0" xfId="55" applyNumberFormat="1" applyFont="1" applyFill="1" applyBorder="1" applyAlignment="1">
      <alignment vertical="center"/>
      <protection/>
    </xf>
    <xf numFmtId="3" fontId="15" fillId="0" borderId="20" xfId="55" applyNumberFormat="1" applyFont="1" applyFill="1" applyBorder="1" applyAlignment="1">
      <alignment vertical="center"/>
      <protection/>
    </xf>
    <xf numFmtId="3" fontId="15" fillId="0" borderId="21" xfId="55" applyNumberFormat="1" applyFont="1" applyFill="1" applyBorder="1" applyAlignment="1">
      <alignment vertical="center"/>
      <protection/>
    </xf>
    <xf numFmtId="3" fontId="16" fillId="0" borderId="20" xfId="55" applyNumberFormat="1" applyFont="1" applyFill="1" applyBorder="1" applyAlignment="1">
      <alignment vertical="center"/>
      <protection/>
    </xf>
    <xf numFmtId="3" fontId="16" fillId="0" borderId="21" xfId="55" applyNumberFormat="1" applyFont="1" applyFill="1" applyBorder="1" applyAlignment="1">
      <alignment vertical="center"/>
      <protection/>
    </xf>
    <xf numFmtId="3" fontId="16" fillId="0" borderId="0" xfId="55" applyNumberFormat="1" applyFont="1" applyFill="1" applyBorder="1" applyAlignment="1">
      <alignment vertical="center"/>
      <protection/>
    </xf>
    <xf numFmtId="0" fontId="16" fillId="0" borderId="20" xfId="55" applyFont="1" applyFill="1" applyBorder="1" applyAlignment="1">
      <alignment wrapText="1"/>
      <protection/>
    </xf>
    <xf numFmtId="3" fontId="16" fillId="0" borderId="20" xfId="55" applyNumberFormat="1" applyFont="1" applyFill="1" applyBorder="1" applyAlignment="1">
      <alignment horizontal="center" vertical="center" wrapText="1"/>
      <protection/>
    </xf>
    <xf numFmtId="3" fontId="16" fillId="0" borderId="21" xfId="55" applyNumberFormat="1" applyFont="1" applyFill="1" applyBorder="1" applyAlignment="1">
      <alignment horizontal="center" vertical="center" wrapText="1"/>
      <protection/>
    </xf>
    <xf numFmtId="3" fontId="16" fillId="0" borderId="0" xfId="55" applyNumberFormat="1" applyFont="1" applyFill="1" applyBorder="1" applyAlignment="1">
      <alignment horizontal="center" vertical="center"/>
      <protection/>
    </xf>
    <xf numFmtId="3" fontId="16" fillId="0" borderId="14" xfId="55" applyNumberFormat="1" applyFont="1" applyFill="1" applyBorder="1" applyAlignment="1">
      <alignment horizontal="left" vertical="center" wrapText="1"/>
      <protection/>
    </xf>
    <xf numFmtId="3" fontId="16" fillId="0" borderId="20" xfId="55" applyNumberFormat="1" applyFont="1" applyFill="1" applyBorder="1" applyAlignment="1">
      <alignment horizontal="right" vertical="center"/>
      <protection/>
    </xf>
    <xf numFmtId="3" fontId="16" fillId="0" borderId="21" xfId="55" applyNumberFormat="1" applyFont="1" applyFill="1" applyBorder="1" applyAlignment="1">
      <alignment horizontal="right" vertical="center"/>
      <protection/>
    </xf>
    <xf numFmtId="0" fontId="15" fillId="37" borderId="14" xfId="55" applyFont="1" applyFill="1" applyBorder="1" applyAlignment="1">
      <alignment horizontal="left" vertical="center" wrapText="1"/>
      <protection/>
    </xf>
    <xf numFmtId="3" fontId="15" fillId="37" borderId="0" xfId="55" applyNumberFormat="1" applyFont="1" applyFill="1" applyBorder="1" applyAlignment="1">
      <alignment vertical="center"/>
      <protection/>
    </xf>
    <xf numFmtId="3" fontId="15" fillId="37" borderId="21" xfId="55" applyNumberFormat="1" applyFont="1" applyFill="1" applyBorder="1" applyAlignment="1">
      <alignment vertical="center"/>
      <protection/>
    </xf>
    <xf numFmtId="0" fontId="15" fillId="0" borderId="14" xfId="55" applyFont="1" applyFill="1" applyBorder="1" applyAlignment="1">
      <alignment horizontal="left" vertical="center" wrapText="1"/>
      <protection/>
    </xf>
    <xf numFmtId="3" fontId="15" fillId="0" borderId="0" xfId="55" applyNumberFormat="1" applyFont="1" applyFill="1" applyBorder="1" applyAlignment="1">
      <alignment horizontal="right" vertical="center"/>
      <protection/>
    </xf>
    <xf numFmtId="3" fontId="15" fillId="0" borderId="21" xfId="55" applyNumberFormat="1" applyFont="1" applyFill="1" applyBorder="1" applyAlignment="1">
      <alignment horizontal="right" vertical="center"/>
      <protection/>
    </xf>
    <xf numFmtId="0" fontId="16" fillId="0" borderId="14" xfId="55" applyFont="1" applyFill="1" applyBorder="1" applyAlignment="1">
      <alignment horizontal="left" vertical="center" wrapText="1"/>
      <protection/>
    </xf>
    <xf numFmtId="3" fontId="16" fillId="0" borderId="0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left" vertical="center" wrapText="1"/>
      <protection/>
    </xf>
    <xf numFmtId="3" fontId="19" fillId="0" borderId="21" xfId="55" applyNumberFormat="1" applyFont="1" applyFill="1" applyBorder="1" applyAlignment="1">
      <alignment vertical="center"/>
      <protection/>
    </xf>
    <xf numFmtId="3" fontId="20" fillId="0" borderId="0" xfId="55" applyNumberFormat="1" applyFont="1" applyFill="1" applyBorder="1" applyAlignment="1">
      <alignment vertical="center"/>
      <protection/>
    </xf>
    <xf numFmtId="3" fontId="20" fillId="0" borderId="20" xfId="55" applyNumberFormat="1" applyFont="1" applyFill="1" applyBorder="1" applyAlignment="1">
      <alignment vertical="center"/>
      <protection/>
    </xf>
    <xf numFmtId="3" fontId="20" fillId="0" borderId="21" xfId="55" applyNumberFormat="1" applyFont="1" applyFill="1" applyBorder="1" applyAlignment="1">
      <alignment vertical="center"/>
      <protection/>
    </xf>
    <xf numFmtId="3" fontId="15" fillId="0" borderId="14" xfId="55" applyNumberFormat="1" applyFont="1" applyFill="1" applyBorder="1" applyAlignment="1">
      <alignment horizontal="left" vertical="center"/>
      <protection/>
    </xf>
    <xf numFmtId="3" fontId="16" fillId="0" borderId="20" xfId="55" applyNumberFormat="1" applyFont="1" applyFill="1" applyBorder="1" applyAlignment="1">
      <alignment horizontal="center" vertical="center"/>
      <protection/>
    </xf>
    <xf numFmtId="3" fontId="16" fillId="0" borderId="21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>
      <alignment/>
      <protection/>
    </xf>
    <xf numFmtId="0" fontId="16" fillId="0" borderId="21" xfId="55" applyFont="1" applyFill="1" applyBorder="1">
      <alignment/>
      <protection/>
    </xf>
    <xf numFmtId="0" fontId="16" fillId="0" borderId="21" xfId="55" applyFont="1" applyBorder="1">
      <alignment/>
      <protection/>
    </xf>
    <xf numFmtId="0" fontId="16" fillId="0" borderId="0" xfId="55" applyFont="1" applyBorder="1">
      <alignment/>
      <protection/>
    </xf>
    <xf numFmtId="3" fontId="21" fillId="0" borderId="0" xfId="55" applyNumberFormat="1" applyFont="1" applyFill="1" applyBorder="1" applyAlignment="1">
      <alignment vertical="center"/>
      <protection/>
    </xf>
    <xf numFmtId="3" fontId="21" fillId="0" borderId="21" xfId="55" applyNumberFormat="1" applyFont="1" applyFill="1" applyBorder="1" applyAlignment="1">
      <alignment vertical="center"/>
      <protection/>
    </xf>
    <xf numFmtId="3" fontId="15" fillId="36" borderId="0" xfId="55" applyNumberFormat="1" applyFont="1" applyFill="1" applyBorder="1" applyAlignment="1">
      <alignment vertical="center"/>
      <protection/>
    </xf>
    <xf numFmtId="3" fontId="15" fillId="36" borderId="21" xfId="55" applyNumberFormat="1" applyFont="1" applyFill="1" applyBorder="1" applyAlignment="1">
      <alignment vertical="center"/>
      <protection/>
    </xf>
    <xf numFmtId="3" fontId="16" fillId="36" borderId="0" xfId="55" applyNumberFormat="1" applyFont="1" applyFill="1" applyBorder="1" applyAlignment="1">
      <alignment vertical="center"/>
      <protection/>
    </xf>
    <xf numFmtId="3" fontId="16" fillId="36" borderId="21" xfId="55" applyNumberFormat="1" applyFont="1" applyFill="1" applyBorder="1" applyAlignment="1">
      <alignment vertical="center"/>
      <protection/>
    </xf>
    <xf numFmtId="3" fontId="16" fillId="0" borderId="22" xfId="55" applyNumberFormat="1" applyFont="1" applyFill="1" applyBorder="1" applyAlignment="1">
      <alignment horizontal="left" vertical="center"/>
      <protection/>
    </xf>
    <xf numFmtId="3" fontId="16" fillId="0" borderId="23" xfId="55" applyNumberFormat="1" applyFont="1" applyFill="1" applyBorder="1" applyAlignment="1">
      <alignment vertical="center" wrapText="1"/>
      <protection/>
    </xf>
    <xf numFmtId="3" fontId="16" fillId="0" borderId="24" xfId="55" applyNumberFormat="1" applyFont="1" applyFill="1" applyBorder="1" applyAlignment="1">
      <alignment vertical="center" wrapText="1"/>
      <protection/>
    </xf>
    <xf numFmtId="3" fontId="16" fillId="0" borderId="25" xfId="55" applyNumberFormat="1" applyFont="1" applyFill="1" applyBorder="1" applyAlignment="1">
      <alignment vertical="center" wrapText="1"/>
      <protection/>
    </xf>
    <xf numFmtId="3" fontId="11" fillId="35" borderId="26" xfId="55" applyNumberFormat="1" applyFont="1" applyFill="1" applyBorder="1" applyAlignment="1">
      <alignment horizontal="left" vertical="center" wrapText="1"/>
      <protection/>
    </xf>
    <xf numFmtId="3" fontId="4" fillId="35" borderId="11" xfId="55" applyNumberFormat="1" applyFont="1" applyFill="1" applyBorder="1" applyAlignment="1">
      <alignment horizontal="center" vertical="center"/>
      <protection/>
    </xf>
    <xf numFmtId="3" fontId="4" fillId="35" borderId="12" xfId="55" applyNumberFormat="1" applyFont="1" applyFill="1" applyBorder="1" applyAlignment="1">
      <alignment horizontal="center" vertical="center"/>
      <protection/>
    </xf>
    <xf numFmtId="3" fontId="11" fillId="0" borderId="14" xfId="55" applyNumberFormat="1" applyFont="1" applyFill="1" applyBorder="1" applyAlignment="1">
      <alignment horizontal="left" vertical="center" wrapText="1"/>
      <protection/>
    </xf>
    <xf numFmtId="3" fontId="22" fillId="0" borderId="0" xfId="55" applyNumberFormat="1" applyFont="1" applyFill="1" applyBorder="1" applyAlignment="1">
      <alignment horizontal="right" vertical="center"/>
      <protection/>
    </xf>
    <xf numFmtId="3" fontId="22" fillId="0" borderId="21" xfId="55" applyNumberFormat="1" applyFont="1" applyFill="1" applyBorder="1" applyAlignment="1">
      <alignment horizontal="right" vertical="center"/>
      <protection/>
    </xf>
    <xf numFmtId="3" fontId="23" fillId="0" borderId="0" xfId="55" applyNumberFormat="1" applyFont="1" applyFill="1" applyBorder="1" applyAlignment="1">
      <alignment horizontal="right" vertical="center"/>
      <protection/>
    </xf>
    <xf numFmtId="3" fontId="23" fillId="0" borderId="21" xfId="55" applyNumberFormat="1" applyFont="1" applyFill="1" applyBorder="1" applyAlignment="1">
      <alignment horizontal="right" vertical="center"/>
      <protection/>
    </xf>
    <xf numFmtId="3" fontId="11" fillId="0" borderId="22" xfId="55" applyNumberFormat="1" applyFont="1" applyFill="1" applyBorder="1" applyAlignment="1">
      <alignment horizontal="left" vertical="center" wrapText="1"/>
      <protection/>
    </xf>
    <xf numFmtId="3" fontId="22" fillId="0" borderId="25" xfId="55" applyNumberFormat="1" applyFont="1" applyFill="1" applyBorder="1" applyAlignment="1">
      <alignment horizontal="right" vertical="center"/>
      <protection/>
    </xf>
    <xf numFmtId="3" fontId="22" fillId="0" borderId="24" xfId="55" applyNumberFormat="1" applyFont="1" applyFill="1" applyBorder="1" applyAlignment="1">
      <alignment horizontal="right" vertical="center"/>
      <protection/>
    </xf>
    <xf numFmtId="3" fontId="22" fillId="0" borderId="23" xfId="55" applyNumberFormat="1" applyFont="1" applyFill="1" applyBorder="1" applyAlignment="1">
      <alignment horizontal="right" vertical="center"/>
      <protection/>
    </xf>
    <xf numFmtId="3" fontId="4" fillId="35" borderId="27" xfId="55" applyNumberFormat="1" applyFont="1" applyFill="1" applyBorder="1" applyAlignment="1">
      <alignment horizontal="center" vertical="center"/>
      <protection/>
    </xf>
    <xf numFmtId="3" fontId="4" fillId="35" borderId="28" xfId="55" applyNumberFormat="1" applyFont="1" applyFill="1" applyBorder="1" applyAlignment="1">
      <alignment horizontal="center" vertical="center"/>
      <protection/>
    </xf>
    <xf numFmtId="3" fontId="4" fillId="35" borderId="23" xfId="55" applyNumberFormat="1" applyFont="1" applyFill="1" applyBorder="1" applyAlignment="1">
      <alignment horizontal="center" vertical="center"/>
      <protection/>
    </xf>
    <xf numFmtId="3" fontId="11" fillId="36" borderId="26" xfId="55" applyNumberFormat="1" applyFont="1" applyFill="1" applyBorder="1" applyAlignment="1">
      <alignment horizontal="left" vertical="center" wrapText="1"/>
      <protection/>
    </xf>
    <xf numFmtId="3" fontId="9" fillId="36" borderId="11" xfId="55" applyNumberFormat="1" applyFont="1" applyFill="1" applyBorder="1" applyAlignment="1">
      <alignment horizontal="center" vertical="center"/>
      <protection/>
    </xf>
    <xf numFmtId="0" fontId="5" fillId="35" borderId="0" xfId="55" applyFont="1" applyFill="1" applyBorder="1" applyAlignment="1">
      <alignment horizontal="left" vertical="center"/>
      <protection/>
    </xf>
    <xf numFmtId="0" fontId="5" fillId="35" borderId="0" xfId="55" applyFont="1" applyFill="1" applyBorder="1" applyAlignment="1">
      <alignment/>
      <protection/>
    </xf>
    <xf numFmtId="0" fontId="5" fillId="36" borderId="0" xfId="55" applyFont="1" applyFill="1" applyBorder="1" applyAlignment="1">
      <alignment horizontal="left" vertical="center"/>
      <protection/>
    </xf>
    <xf numFmtId="0" fontId="5" fillId="36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left"/>
      <protection/>
    </xf>
    <xf numFmtId="9" fontId="9" fillId="0" borderId="0" xfId="59" applyFont="1" applyFill="1" applyBorder="1" applyAlignment="1">
      <alignment/>
    </xf>
    <xf numFmtId="0" fontId="9" fillId="0" borderId="0" xfId="55" applyFont="1" applyFill="1" applyBorder="1" applyAlignment="1">
      <alignment/>
      <protection/>
    </xf>
    <xf numFmtId="0" fontId="15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2" fillId="0" borderId="0" xfId="55" applyFont="1">
      <alignment/>
      <protection/>
    </xf>
    <xf numFmtId="0" fontId="11" fillId="34" borderId="13" xfId="55" applyFont="1" applyFill="1" applyBorder="1" applyAlignment="1">
      <alignment horizontal="center"/>
      <protection/>
    </xf>
    <xf numFmtId="0" fontId="11" fillId="34" borderId="2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11" fillId="0" borderId="19" xfId="55" applyFont="1" applyFill="1" applyBorder="1" applyAlignment="1">
      <alignment horizontal="center" vertical="center" wrapText="1"/>
      <protection/>
    </xf>
    <xf numFmtId="0" fontId="11" fillId="0" borderId="20" xfId="55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center" vertical="center" wrapText="1"/>
      <protection/>
    </xf>
    <xf numFmtId="0" fontId="11" fillId="0" borderId="25" xfId="55" applyFont="1" applyFill="1" applyBorder="1" applyAlignment="1">
      <alignment horizontal="center" vertical="center" wrapText="1"/>
      <protection/>
    </xf>
    <xf numFmtId="0" fontId="11" fillId="0" borderId="24" xfId="55" applyFont="1" applyFill="1" applyBorder="1" applyAlignment="1">
      <alignment horizontal="center" vertical="center" wrapText="1"/>
      <protection/>
    </xf>
    <xf numFmtId="49" fontId="11" fillId="0" borderId="18" xfId="55" applyNumberFormat="1" applyFont="1" applyFill="1" applyBorder="1" applyAlignment="1">
      <alignment horizontal="center" vertical="center" wrapText="1"/>
      <protection/>
    </xf>
    <xf numFmtId="49" fontId="11" fillId="0" borderId="19" xfId="55" applyNumberFormat="1" applyFont="1" applyFill="1" applyBorder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49" fontId="11" fillId="0" borderId="21" xfId="55" applyNumberFormat="1" applyFont="1" applyFill="1" applyBorder="1" applyAlignment="1">
      <alignment horizontal="center" vertical="center" wrapText="1"/>
      <protection/>
    </xf>
    <xf numFmtId="49" fontId="11" fillId="0" borderId="25" xfId="55" applyNumberFormat="1" applyFont="1" applyFill="1" applyBorder="1" applyAlignment="1">
      <alignment horizontal="center" vertical="center" wrapText="1"/>
      <protection/>
    </xf>
    <xf numFmtId="49" fontId="11" fillId="0" borderId="24" xfId="55" applyNumberFormat="1" applyFont="1" applyFill="1" applyBorder="1" applyAlignment="1">
      <alignment horizontal="center" vertical="center" wrapText="1"/>
      <protection/>
    </xf>
    <xf numFmtId="49" fontId="11" fillId="0" borderId="18" xfId="55" applyNumberFormat="1" applyFont="1" applyBorder="1" applyAlignment="1">
      <alignment horizontal="center" vertical="center" wrapText="1"/>
      <protection/>
    </xf>
    <xf numFmtId="49" fontId="11" fillId="0" borderId="19" xfId="55" applyNumberFormat="1" applyFont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11" fillId="0" borderId="20" xfId="55" applyFont="1" applyBorder="1" applyAlignment="1">
      <alignment horizontal="center" vertical="center" wrapText="1"/>
      <protection/>
    </xf>
    <xf numFmtId="0" fontId="11" fillId="0" borderId="21" xfId="55" applyFont="1" applyBorder="1" applyAlignment="1">
      <alignment horizontal="center" vertical="center" wrapText="1"/>
      <protection/>
    </xf>
    <xf numFmtId="0" fontId="11" fillId="0" borderId="25" xfId="55" applyFont="1" applyBorder="1" applyAlignment="1">
      <alignment horizontal="center" vertical="center" wrapText="1"/>
      <protection/>
    </xf>
    <xf numFmtId="0" fontId="11" fillId="0" borderId="24" xfId="55" applyFont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 wrapText="1"/>
      <protection/>
    </xf>
    <xf numFmtId="3" fontId="9" fillId="0" borderId="20" xfId="55" applyNumberFormat="1" applyFont="1" applyFill="1" applyBorder="1" applyAlignment="1">
      <alignment horizontal="left"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18" fillId="0" borderId="21" xfId="55" applyFont="1" applyFill="1" applyBorder="1" applyAlignment="1">
      <alignment vertical="center" wrapText="1"/>
      <protection/>
    </xf>
    <xf numFmtId="3" fontId="8" fillId="0" borderId="30" xfId="55" applyNumberFormat="1" applyFont="1" applyFill="1" applyBorder="1" applyAlignment="1">
      <alignment horizontal="left" wrapText="1"/>
      <protection/>
    </xf>
    <xf numFmtId="3" fontId="8" fillId="0" borderId="30" xfId="55" applyNumberFormat="1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33" borderId="0" xfId="55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1.140625" style="5" customWidth="1"/>
    <col min="2" max="2" width="18.140625" style="5" customWidth="1"/>
    <col min="3" max="3" width="18.421875" style="5" customWidth="1"/>
    <col min="4" max="4" width="9.140625" style="5" customWidth="1"/>
    <col min="5" max="5" width="21.7109375" style="5" customWidth="1"/>
    <col min="6" max="6" width="9.140625" style="5" customWidth="1"/>
    <col min="7" max="7" width="13.421875" style="5" customWidth="1"/>
    <col min="8" max="8" width="9.140625" style="5" customWidth="1"/>
    <col min="9" max="9" width="31.28125" style="5" customWidth="1"/>
    <col min="10" max="10" width="47.140625" style="5" customWidth="1"/>
    <col min="11" max="13" width="9.140625" style="5" customWidth="1"/>
    <col min="14" max="14" width="22.7109375" style="5" customWidth="1"/>
    <col min="15" max="15" width="9.140625" style="5" customWidth="1"/>
    <col min="16" max="16" width="20.140625" style="5" customWidth="1"/>
    <col min="17" max="17" width="9.140625" style="5" customWidth="1"/>
    <col min="18" max="18" width="35.57421875" style="5" customWidth="1"/>
    <col min="19" max="16384" width="9.140625" style="5" customWidth="1"/>
  </cols>
  <sheetData>
    <row r="1" spans="1:18" ht="20.2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4"/>
      <c r="J1" s="1" t="s">
        <v>2</v>
      </c>
      <c r="K1" s="2"/>
      <c r="L1" s="2"/>
      <c r="M1" s="2"/>
      <c r="N1" s="2"/>
      <c r="O1" s="2"/>
      <c r="P1" s="2"/>
      <c r="Q1" s="2"/>
      <c r="R1" s="2"/>
    </row>
    <row r="2" spans="1:18" ht="15.75">
      <c r="A2" s="6"/>
      <c r="B2" s="2"/>
      <c r="C2" s="2"/>
      <c r="D2" s="2"/>
      <c r="E2" s="2"/>
      <c r="F2" s="2"/>
      <c r="G2" s="2"/>
      <c r="H2" s="7"/>
      <c r="I2" s="8"/>
      <c r="J2" s="6"/>
      <c r="K2" s="2"/>
      <c r="L2" s="2"/>
      <c r="M2" s="2"/>
      <c r="N2" s="2"/>
      <c r="O2" s="2"/>
      <c r="P2" s="2"/>
      <c r="Q2" s="2"/>
      <c r="R2" s="8"/>
    </row>
    <row r="3" spans="1:18" ht="16.5" thickBot="1">
      <c r="A3" s="9" t="s">
        <v>100</v>
      </c>
      <c r="B3" s="9"/>
      <c r="C3" s="9"/>
      <c r="D3" s="9"/>
      <c r="E3" s="9"/>
      <c r="F3" s="9"/>
      <c r="G3" s="9"/>
      <c r="H3" s="9"/>
      <c r="I3" s="10"/>
      <c r="J3" s="9" t="s">
        <v>100</v>
      </c>
      <c r="K3" s="9"/>
      <c r="L3" s="9"/>
      <c r="M3" s="9"/>
      <c r="N3" s="9"/>
      <c r="O3" s="9"/>
      <c r="P3" s="9"/>
      <c r="Q3" s="9"/>
      <c r="R3" s="9"/>
    </row>
    <row r="4" spans="1:18" ht="19.5" thickBot="1">
      <c r="A4" s="11"/>
      <c r="B4" s="12" t="s">
        <v>3</v>
      </c>
      <c r="C4" s="12"/>
      <c r="D4" s="12"/>
      <c r="E4" s="12"/>
      <c r="F4" s="12"/>
      <c r="G4" s="12"/>
      <c r="H4" s="12"/>
      <c r="I4" s="13"/>
      <c r="J4" s="14"/>
      <c r="K4" s="12" t="s">
        <v>4</v>
      </c>
      <c r="L4" s="12"/>
      <c r="M4" s="12"/>
      <c r="N4" s="12"/>
      <c r="O4" s="12"/>
      <c r="P4" s="12"/>
      <c r="Q4" s="12"/>
      <c r="R4" s="13"/>
    </row>
    <row r="5" spans="1:18" ht="13.5" thickBot="1">
      <c r="A5" s="15"/>
      <c r="B5" s="135" t="s">
        <v>5</v>
      </c>
      <c r="C5" s="136"/>
      <c r="D5" s="135" t="s">
        <v>6</v>
      </c>
      <c r="E5" s="136"/>
      <c r="F5" s="135" t="s">
        <v>7</v>
      </c>
      <c r="G5" s="136"/>
      <c r="H5" s="135" t="s">
        <v>8</v>
      </c>
      <c r="I5" s="136"/>
      <c r="J5" s="16"/>
      <c r="K5" s="135" t="str">
        <f>B5</f>
        <v>World/W1</v>
      </c>
      <c r="L5" s="136"/>
      <c r="M5" s="135" t="str">
        <f>D5</f>
        <v>Intra EU27(without UK)/B6</v>
      </c>
      <c r="N5" s="136"/>
      <c r="O5" s="135" t="str">
        <f>F5</f>
        <v>Extra EU27 (without UK)/D6</v>
      </c>
      <c r="P5" s="136"/>
      <c r="Q5" s="135" t="s">
        <v>8</v>
      </c>
      <c r="R5" s="136"/>
    </row>
    <row r="6" spans="1:18" ht="48" customHeight="1">
      <c r="A6" s="137"/>
      <c r="B6" s="140" t="s">
        <v>9</v>
      </c>
      <c r="C6" s="141"/>
      <c r="D6" s="146" t="s">
        <v>10</v>
      </c>
      <c r="E6" s="147"/>
      <c r="F6" s="140" t="s">
        <v>11</v>
      </c>
      <c r="G6" s="141"/>
      <c r="H6" s="152" t="s">
        <v>12</v>
      </c>
      <c r="I6" s="153"/>
      <c r="J6" s="154"/>
      <c r="K6" s="140" t="str">
        <f>B6</f>
        <v>W1=D6+B6</v>
      </c>
      <c r="L6" s="141"/>
      <c r="M6" s="146" t="str">
        <f>D6</f>
        <v>B6 = BE+DK+DE+GR+ES+FR+IE+IT+LU+NL+AT+PT+FI+ SE+CY+ CZ+EE+ HU+LT+LV+MT+PL+SK+SI + BG+RO+HR+4A(European Union Institutions excl. ECB)+4F(ECB)+B09</v>
      </c>
      <c r="N6" s="147"/>
      <c r="O6" s="140" t="str">
        <f>F6</f>
        <v>D6=(Extra EU27(without UK))= W1-B6</v>
      </c>
      <c r="P6" s="141"/>
      <c r="Q6" s="152" t="s">
        <v>12</v>
      </c>
      <c r="R6" s="153"/>
    </row>
    <row r="7" spans="1:18" ht="33.75" customHeight="1">
      <c r="A7" s="138"/>
      <c r="B7" s="142"/>
      <c r="C7" s="143"/>
      <c r="D7" s="148"/>
      <c r="E7" s="149"/>
      <c r="F7" s="142"/>
      <c r="G7" s="143"/>
      <c r="H7" s="157" t="s">
        <v>13</v>
      </c>
      <c r="I7" s="158"/>
      <c r="J7" s="155"/>
      <c r="K7" s="142"/>
      <c r="L7" s="143"/>
      <c r="M7" s="148"/>
      <c r="N7" s="149"/>
      <c r="O7" s="142"/>
      <c r="P7" s="143"/>
      <c r="Q7" s="157" t="s">
        <v>13</v>
      </c>
      <c r="R7" s="158"/>
    </row>
    <row r="8" spans="1:18" ht="49.5" customHeight="1" thickBot="1">
      <c r="A8" s="139"/>
      <c r="B8" s="144"/>
      <c r="C8" s="145"/>
      <c r="D8" s="150"/>
      <c r="E8" s="151"/>
      <c r="F8" s="144"/>
      <c r="G8" s="145"/>
      <c r="H8" s="159"/>
      <c r="I8" s="160"/>
      <c r="J8" s="156"/>
      <c r="K8" s="144"/>
      <c r="L8" s="145"/>
      <c r="M8" s="150"/>
      <c r="N8" s="151"/>
      <c r="O8" s="144"/>
      <c r="P8" s="145"/>
      <c r="Q8" s="159"/>
      <c r="R8" s="160"/>
    </row>
    <row r="9" spans="1:18" ht="13.5" thickBot="1">
      <c r="A9" s="15"/>
      <c r="B9" s="18" t="s">
        <v>14</v>
      </c>
      <c r="C9" s="19" t="s">
        <v>15</v>
      </c>
      <c r="D9" s="18" t="s">
        <v>14</v>
      </c>
      <c r="E9" s="19" t="s">
        <v>15</v>
      </c>
      <c r="F9" s="18" t="s">
        <v>14</v>
      </c>
      <c r="G9" s="19" t="s">
        <v>15</v>
      </c>
      <c r="H9" s="18" t="s">
        <v>14</v>
      </c>
      <c r="I9" s="19" t="s">
        <v>15</v>
      </c>
      <c r="J9" s="15"/>
      <c r="K9" s="18" t="s">
        <v>14</v>
      </c>
      <c r="L9" s="19" t="s">
        <v>15</v>
      </c>
      <c r="M9" s="18" t="s">
        <v>14</v>
      </c>
      <c r="N9" s="19" t="s">
        <v>15</v>
      </c>
      <c r="O9" s="18" t="s">
        <v>14</v>
      </c>
      <c r="P9" s="19" t="s">
        <v>15</v>
      </c>
      <c r="Q9" s="18" t="s">
        <v>14</v>
      </c>
      <c r="R9" s="19" t="s">
        <v>15</v>
      </c>
    </row>
    <row r="10" spans="1:18" ht="55.5" customHeight="1" thickBot="1">
      <c r="A10" s="20" t="s">
        <v>16</v>
      </c>
      <c r="B10" s="21">
        <v>157828.5</v>
      </c>
      <c r="C10" s="22">
        <v>161205</v>
      </c>
      <c r="D10" s="23">
        <v>63947.6</v>
      </c>
      <c r="E10" s="24">
        <v>61462.7</v>
      </c>
      <c r="F10" s="23">
        <v>93880.9</v>
      </c>
      <c r="G10" s="24">
        <v>99742.3</v>
      </c>
      <c r="H10" s="25">
        <v>97668.3</v>
      </c>
      <c r="I10" s="24">
        <v>104303.4</v>
      </c>
      <c r="J10" s="20" t="s">
        <v>16</v>
      </c>
      <c r="K10" s="23">
        <v>87200.8</v>
      </c>
      <c r="L10" s="24">
        <v>101938.2</v>
      </c>
      <c r="M10" s="23">
        <v>33046.1</v>
      </c>
      <c r="N10" s="24">
        <v>38753.7</v>
      </c>
      <c r="O10" s="23">
        <v>54154.7</v>
      </c>
      <c r="P10" s="24">
        <v>63184.5</v>
      </c>
      <c r="Q10" s="25">
        <v>57333.8</v>
      </c>
      <c r="R10" s="24">
        <v>67127.3</v>
      </c>
    </row>
    <row r="11" spans="1:18" ht="12.75">
      <c r="A11" s="26" t="s">
        <v>17</v>
      </c>
      <c r="B11" s="27">
        <v>162131.081546</v>
      </c>
      <c r="C11" s="28">
        <v>165253.440841</v>
      </c>
      <c r="D11" s="29">
        <v>64570.897279</v>
      </c>
      <c r="E11" s="29">
        <v>61414.940572</v>
      </c>
      <c r="F11" s="30">
        <v>97560.184267</v>
      </c>
      <c r="G11" s="31">
        <v>103838.500269</v>
      </c>
      <c r="H11" s="30">
        <v>101369.161443</v>
      </c>
      <c r="I11" s="31">
        <v>108407.421911</v>
      </c>
      <c r="J11" s="26" t="str">
        <f>A11</f>
        <v>2. FTS figure used by BoP compilers in million Euro</v>
      </c>
      <c r="K11" s="30">
        <v>83628.461491</v>
      </c>
      <c r="L11" s="31">
        <v>98673.44279</v>
      </c>
      <c r="M11" s="30">
        <v>33322.379054</v>
      </c>
      <c r="N11" s="31">
        <v>37639.600383</v>
      </c>
      <c r="O11" s="30">
        <v>50306.082437</v>
      </c>
      <c r="P11" s="29">
        <v>61033.842407</v>
      </c>
      <c r="Q11" s="30">
        <v>53477.490297</v>
      </c>
      <c r="R11" s="31">
        <v>64992.052188</v>
      </c>
    </row>
    <row r="12" spans="1:18" ht="12.75">
      <c r="A12" s="32" t="s">
        <v>18</v>
      </c>
      <c r="B12" s="30"/>
      <c r="C12" s="31"/>
      <c r="D12" s="29"/>
      <c r="E12" s="29"/>
      <c r="F12" s="30"/>
      <c r="G12" s="29"/>
      <c r="H12" s="30"/>
      <c r="I12" s="31"/>
      <c r="J12" s="32" t="str">
        <f>A12</f>
        <v>of which (=including):</v>
      </c>
      <c r="K12" s="30"/>
      <c r="L12" s="29"/>
      <c r="M12" s="30"/>
      <c r="N12" s="29"/>
      <c r="O12" s="30"/>
      <c r="P12" s="29"/>
      <c r="Q12" s="30"/>
      <c r="R12" s="31"/>
    </row>
    <row r="13" spans="1:18" ht="12.75">
      <c r="A13" s="32" t="s">
        <v>19</v>
      </c>
      <c r="B13" s="30"/>
      <c r="C13" s="31"/>
      <c r="D13" s="29"/>
      <c r="E13" s="29"/>
      <c r="F13" s="30"/>
      <c r="G13" s="29"/>
      <c r="H13" s="30"/>
      <c r="I13" s="31"/>
      <c r="J13" s="32" t="str">
        <f>A13</f>
        <v>2.1 Repairs of goods (gross value)</v>
      </c>
      <c r="K13" s="30"/>
      <c r="L13" s="29"/>
      <c r="M13" s="30"/>
      <c r="N13" s="29"/>
      <c r="O13" s="30"/>
      <c r="P13" s="29"/>
      <c r="Q13" s="30"/>
      <c r="R13" s="31"/>
    </row>
    <row r="14" spans="1:18" ht="12.75">
      <c r="A14" s="32" t="s">
        <v>20</v>
      </c>
      <c r="B14" s="30"/>
      <c r="C14" s="31"/>
      <c r="D14" s="29"/>
      <c r="E14" s="29"/>
      <c r="F14" s="30"/>
      <c r="G14" s="29"/>
      <c r="H14" s="30"/>
      <c r="I14" s="31"/>
      <c r="J14" s="32" t="str">
        <f>A14</f>
        <v>2.2 Goods for processing (gross value)</v>
      </c>
      <c r="K14" s="30"/>
      <c r="L14" s="29"/>
      <c r="M14" s="30"/>
      <c r="N14" s="29"/>
      <c r="O14" s="30"/>
      <c r="P14" s="29"/>
      <c r="Q14" s="30"/>
      <c r="R14" s="31"/>
    </row>
    <row r="15" spans="1:18" ht="12.75">
      <c r="A15" s="33" t="s">
        <v>21</v>
      </c>
      <c r="B15" s="34">
        <f aca="true" t="shared" si="0" ref="B15:I15">_xlfn.IFERROR(B10-B11,":")</f>
        <v>-4302.581546000001</v>
      </c>
      <c r="C15" s="35">
        <f t="shared" si="0"/>
        <v>-4048.4408410000033</v>
      </c>
      <c r="D15" s="34">
        <f t="shared" si="0"/>
        <v>-623.2972789999985</v>
      </c>
      <c r="E15" s="35">
        <f t="shared" si="0"/>
        <v>47.75942799999757</v>
      </c>
      <c r="F15" s="34">
        <f t="shared" si="0"/>
        <v>-3679.28426700001</v>
      </c>
      <c r="G15" s="35">
        <f t="shared" si="0"/>
        <v>-4096.200268999994</v>
      </c>
      <c r="H15" s="34">
        <f t="shared" si="0"/>
        <v>-3700.8614430000016</v>
      </c>
      <c r="I15" s="35">
        <f t="shared" si="0"/>
        <v>-4104.0219110000035</v>
      </c>
      <c r="J15" s="33" t="str">
        <f>A15</f>
        <v>D0 - Differences between 1. and 2.</v>
      </c>
      <c r="K15" s="34">
        <f>_xlfn.IFERROR(K10-K11,":")</f>
        <v>3572.3385090000083</v>
      </c>
      <c r="L15" s="36">
        <f aca="true" t="shared" si="1" ref="L15:R15">_xlfn.IFERROR(L10-L11,":")</f>
        <v>3264.757209999996</v>
      </c>
      <c r="M15" s="34">
        <f t="shared" si="1"/>
        <v>-276.2790539999987</v>
      </c>
      <c r="N15" s="36">
        <f t="shared" si="1"/>
        <v>1114.0996169999999</v>
      </c>
      <c r="O15" s="34">
        <f t="shared" si="1"/>
        <v>3848.617563</v>
      </c>
      <c r="P15" s="36">
        <f t="shared" si="1"/>
        <v>2150.6575930000035</v>
      </c>
      <c r="Q15" s="34">
        <f t="shared" si="1"/>
        <v>3856.3097030000063</v>
      </c>
      <c r="R15" s="35">
        <f t="shared" si="1"/>
        <v>2135.2478120000014</v>
      </c>
    </row>
    <row r="16" spans="1:18" ht="102" customHeight="1">
      <c r="A16" s="33" t="s">
        <v>22</v>
      </c>
      <c r="B16" s="37">
        <f aca="true" t="shared" si="2" ref="B16:I16">SUM(B17:B19)</f>
        <v>-4302.581546000001</v>
      </c>
      <c r="C16" s="38">
        <f t="shared" si="2"/>
        <v>-4048.4408410000033</v>
      </c>
      <c r="D16" s="37">
        <f t="shared" si="2"/>
        <v>-623.2972789999985</v>
      </c>
      <c r="E16" s="38">
        <f t="shared" si="2"/>
        <v>47.75942799999757</v>
      </c>
      <c r="F16" s="37">
        <f t="shared" si="2"/>
        <v>-3679.28426700001</v>
      </c>
      <c r="G16" s="38">
        <f t="shared" si="2"/>
        <v>-4096.200268999994</v>
      </c>
      <c r="H16" s="37">
        <f t="shared" si="2"/>
        <v>-3700.8614430000016</v>
      </c>
      <c r="I16" s="38">
        <f t="shared" si="2"/>
        <v>-4104.0219110000035</v>
      </c>
      <c r="J16" s="39" t="s">
        <v>22</v>
      </c>
      <c r="K16" s="37">
        <f aca="true" t="shared" si="3" ref="K16:R16">SUM(K17:K19)</f>
        <v>3572.3385090000083</v>
      </c>
      <c r="L16" s="38">
        <f t="shared" si="3"/>
        <v>3264.757209999996</v>
      </c>
      <c r="M16" s="37">
        <f t="shared" si="3"/>
        <v>-276.2790539999987</v>
      </c>
      <c r="N16" s="38">
        <f t="shared" si="3"/>
        <v>1114.0996169999999</v>
      </c>
      <c r="O16" s="37">
        <f t="shared" si="3"/>
        <v>3848.617563</v>
      </c>
      <c r="P16" s="38">
        <f t="shared" si="3"/>
        <v>2150.6575930000035</v>
      </c>
      <c r="Q16" s="37">
        <f t="shared" si="3"/>
        <v>3856.3097030000063</v>
      </c>
      <c r="R16" s="38">
        <f t="shared" si="3"/>
        <v>2135.2478120000014</v>
      </c>
    </row>
    <row r="17" spans="1:18" ht="12.75">
      <c r="A17" s="40" t="s">
        <v>23</v>
      </c>
      <c r="B17" s="30"/>
      <c r="C17" s="31"/>
      <c r="D17" s="29"/>
      <c r="E17" s="31"/>
      <c r="F17" s="29"/>
      <c r="G17" s="31"/>
      <c r="H17" s="30"/>
      <c r="I17" s="31"/>
      <c r="J17" s="40" t="str">
        <f>A17</f>
        <v>2.1.1 Use of settlements information</v>
      </c>
      <c r="K17" s="30"/>
      <c r="L17" s="31"/>
      <c r="M17" s="29"/>
      <c r="N17" s="31"/>
      <c r="O17" s="30"/>
      <c r="P17" s="31"/>
      <c r="Q17" s="29"/>
      <c r="R17" s="31"/>
    </row>
    <row r="18" spans="1:18" ht="12.75">
      <c r="A18" s="40" t="s">
        <v>24</v>
      </c>
      <c r="B18" s="30">
        <v>-4302.581546000001</v>
      </c>
      <c r="C18" s="31">
        <v>-4048.4408410000033</v>
      </c>
      <c r="D18" s="29">
        <v>-623.2972789999985</v>
      </c>
      <c r="E18" s="31">
        <v>47.75942799999757</v>
      </c>
      <c r="F18" s="29">
        <v>-3679.28426700001</v>
      </c>
      <c r="G18" s="31">
        <v>-4096.200268999994</v>
      </c>
      <c r="H18" s="30">
        <v>-3700.8614430000016</v>
      </c>
      <c r="I18" s="31">
        <v>-4104.0219110000035</v>
      </c>
      <c r="J18" s="40" t="str">
        <f>A18</f>
        <v>2.1.2 Revision vintages</v>
      </c>
      <c r="K18" s="30">
        <v>3572.3385090000083</v>
      </c>
      <c r="L18" s="31">
        <v>3264.757209999996</v>
      </c>
      <c r="M18" s="29">
        <v>-276.2790539999987</v>
      </c>
      <c r="N18" s="31">
        <v>1114.0996169999999</v>
      </c>
      <c r="O18" s="29">
        <v>3848.617563</v>
      </c>
      <c r="P18" s="31">
        <v>2150.6575930000035</v>
      </c>
      <c r="Q18" s="29">
        <v>3856.3097030000063</v>
      </c>
      <c r="R18" s="31">
        <v>2135.2478120000014</v>
      </c>
    </row>
    <row r="19" spans="1:18" ht="12.75">
      <c r="A19" s="41" t="s">
        <v>25</v>
      </c>
      <c r="B19" s="37">
        <f aca="true" t="shared" si="4" ref="B19:I19">B20+B21</f>
        <v>0</v>
      </c>
      <c r="C19" s="38">
        <f t="shared" si="4"/>
        <v>0</v>
      </c>
      <c r="D19" s="37">
        <f t="shared" si="4"/>
        <v>0</v>
      </c>
      <c r="E19" s="38">
        <f t="shared" si="4"/>
        <v>0</v>
      </c>
      <c r="F19" s="37">
        <f t="shared" si="4"/>
        <v>0</v>
      </c>
      <c r="G19" s="38">
        <f t="shared" si="4"/>
        <v>0</v>
      </c>
      <c r="H19" s="37">
        <f t="shared" si="4"/>
        <v>0</v>
      </c>
      <c r="I19" s="38">
        <f t="shared" si="4"/>
        <v>0</v>
      </c>
      <c r="J19" s="41" t="str">
        <f>A19</f>
        <v>2.1.3 Others (please specify)</v>
      </c>
      <c r="K19" s="37">
        <f aca="true" t="shared" si="5" ref="K19:R19">K20+K21</f>
        <v>0</v>
      </c>
      <c r="L19" s="38">
        <f t="shared" si="5"/>
        <v>0</v>
      </c>
      <c r="M19" s="37">
        <f t="shared" si="5"/>
        <v>0</v>
      </c>
      <c r="N19" s="38">
        <f t="shared" si="5"/>
        <v>0</v>
      </c>
      <c r="O19" s="37">
        <f t="shared" si="5"/>
        <v>0</v>
      </c>
      <c r="P19" s="38">
        <f t="shared" si="5"/>
        <v>0</v>
      </c>
      <c r="Q19" s="37">
        <f t="shared" si="5"/>
        <v>0</v>
      </c>
      <c r="R19" s="38">
        <f t="shared" si="5"/>
        <v>0</v>
      </c>
    </row>
    <row r="20" spans="1:18" ht="12.75">
      <c r="A20" s="40" t="s">
        <v>26</v>
      </c>
      <c r="B20" s="29"/>
      <c r="C20" s="31"/>
      <c r="D20" s="29"/>
      <c r="E20" s="31"/>
      <c r="F20" s="29"/>
      <c r="G20" s="31"/>
      <c r="H20" s="29"/>
      <c r="I20" s="31"/>
      <c r="J20" s="40" t="s">
        <v>26</v>
      </c>
      <c r="K20" s="29"/>
      <c r="L20" s="31"/>
      <c r="M20" s="29"/>
      <c r="N20" s="31"/>
      <c r="O20" s="29"/>
      <c r="P20" s="31"/>
      <c r="Q20" s="29"/>
      <c r="R20" s="31"/>
    </row>
    <row r="21" spans="1:18" ht="12.75">
      <c r="A21" s="17" t="s">
        <v>26</v>
      </c>
      <c r="B21" s="42"/>
      <c r="C21" s="43"/>
      <c r="D21" s="42"/>
      <c r="E21" s="43"/>
      <c r="F21" s="42"/>
      <c r="G21" s="43"/>
      <c r="H21" s="42"/>
      <c r="I21" s="43"/>
      <c r="J21" s="17" t="s">
        <v>26</v>
      </c>
      <c r="K21" s="42"/>
      <c r="L21" s="43"/>
      <c r="M21" s="42"/>
      <c r="N21" s="43"/>
      <c r="O21" s="42"/>
      <c r="P21" s="43"/>
      <c r="Q21" s="42"/>
      <c r="R21" s="43"/>
    </row>
    <row r="22" spans="1:18" ht="110.25" customHeight="1">
      <c r="A22" s="44" t="s">
        <v>27</v>
      </c>
      <c r="B22" s="45">
        <f>SUM(B24:B28,B31:B51)+B54</f>
        <v>80248.281774</v>
      </c>
      <c r="C22" s="46">
        <f aca="true" t="shared" si="6" ref="C22:I22">SUM(C24:C28,C31:C51)+C54</f>
        <v>114105.39286600001</v>
      </c>
      <c r="D22" s="45">
        <f t="shared" si="6"/>
        <v>13626.575565</v>
      </c>
      <c r="E22" s="46">
        <f t="shared" si="6"/>
        <v>39196.52866899999</v>
      </c>
      <c r="F22" s="45">
        <f t="shared" si="6"/>
        <v>66621.706209</v>
      </c>
      <c r="G22" s="46">
        <f t="shared" si="6"/>
        <v>74908.864197</v>
      </c>
      <c r="H22" s="45">
        <f t="shared" si="6"/>
        <v>69707.88805099999</v>
      </c>
      <c r="I22" s="46">
        <f t="shared" si="6"/>
        <v>78514.581378</v>
      </c>
      <c r="J22" s="44" t="str">
        <f>A22</f>
        <v>3. Adjustements made to FTS data for BoP purposes in Million Euro</v>
      </c>
      <c r="K22" s="45">
        <f>SUM(K24:K51)+K54</f>
        <v>16537.927409</v>
      </c>
      <c r="L22" s="46">
        <f aca="true" t="shared" si="7" ref="L22:R22">SUM(L24:L51)+L54</f>
        <v>13376.875733</v>
      </c>
      <c r="M22" s="45">
        <f t="shared" si="7"/>
        <v>1151.1336139999999</v>
      </c>
      <c r="N22" s="46">
        <f t="shared" si="7"/>
        <v>5089.713125</v>
      </c>
      <c r="O22" s="45">
        <f t="shared" si="7"/>
        <v>15386.793795</v>
      </c>
      <c r="P22" s="46">
        <f t="shared" si="7"/>
        <v>8287.162608</v>
      </c>
      <c r="Q22" s="45">
        <f t="shared" si="7"/>
        <v>15529.192265</v>
      </c>
      <c r="R22" s="47">
        <f t="shared" si="7"/>
        <v>8456.351993</v>
      </c>
    </row>
    <row r="23" spans="1:18" ht="15">
      <c r="A23" s="162" t="s">
        <v>28</v>
      </c>
      <c r="B23" s="163"/>
      <c r="C23" s="163"/>
      <c r="D23" s="163"/>
      <c r="E23" s="163"/>
      <c r="F23" s="163"/>
      <c r="G23" s="163"/>
      <c r="H23" s="163"/>
      <c r="I23" s="164"/>
      <c r="J23" s="162" t="s">
        <v>29</v>
      </c>
      <c r="K23" s="163"/>
      <c r="L23" s="163"/>
      <c r="M23" s="163"/>
      <c r="N23" s="163"/>
      <c r="O23" s="163"/>
      <c r="P23" s="163"/>
      <c r="Q23" s="163"/>
      <c r="R23" s="164"/>
    </row>
    <row r="24" spans="1:18" ht="31.5" customHeight="1">
      <c r="A24" s="48"/>
      <c r="B24" s="49"/>
      <c r="C24" s="50"/>
      <c r="D24" s="51"/>
      <c r="E24" s="51"/>
      <c r="F24" s="52"/>
      <c r="G24" s="53"/>
      <c r="H24" s="52"/>
      <c r="I24" s="53"/>
      <c r="J24" s="54" t="s">
        <v>30</v>
      </c>
      <c r="K24" s="55"/>
      <c r="L24" s="56"/>
      <c r="M24" s="55"/>
      <c r="N24" s="56"/>
      <c r="O24" s="55"/>
      <c r="P24" s="57"/>
      <c r="Q24" s="55"/>
      <c r="R24" s="56"/>
    </row>
    <row r="25" spans="1:18" ht="44.25" customHeight="1">
      <c r="A25" s="58" t="s">
        <v>31</v>
      </c>
      <c r="B25" s="59">
        <v>69851.219255</v>
      </c>
      <c r="C25" s="60">
        <v>100927.56295200001</v>
      </c>
      <c r="D25" s="61">
        <v>5481.37749</v>
      </c>
      <c r="E25" s="61">
        <v>15484.320185</v>
      </c>
      <c r="F25" s="62">
        <v>64369.841765</v>
      </c>
      <c r="G25" s="63">
        <v>85443.242767</v>
      </c>
      <c r="H25" s="62">
        <v>65630.939827</v>
      </c>
      <c r="I25" s="63">
        <v>87061.370811</v>
      </c>
      <c r="J25" s="58" t="s">
        <v>32</v>
      </c>
      <c r="K25" s="64">
        <v>9190.750428</v>
      </c>
      <c r="L25" s="65">
        <v>9597.587625</v>
      </c>
      <c r="M25" s="64">
        <v>333.58591</v>
      </c>
      <c r="N25" s="65">
        <v>4119.606994</v>
      </c>
      <c r="O25" s="64">
        <v>8857.164518</v>
      </c>
      <c r="P25" s="66">
        <v>5477.980631</v>
      </c>
      <c r="Q25" s="64">
        <v>8908.546418</v>
      </c>
      <c r="R25" s="65">
        <v>5528.293365</v>
      </c>
    </row>
    <row r="26" spans="1:18" ht="33.75" customHeight="1">
      <c r="A26" s="67" t="s">
        <v>33</v>
      </c>
      <c r="B26" s="68" t="s">
        <v>34</v>
      </c>
      <c r="C26" s="69" t="s">
        <v>34</v>
      </c>
      <c r="D26" s="70" t="s">
        <v>34</v>
      </c>
      <c r="E26" s="69" t="s">
        <v>34</v>
      </c>
      <c r="F26" s="70" t="s">
        <v>34</v>
      </c>
      <c r="G26" s="69" t="s">
        <v>34</v>
      </c>
      <c r="H26" s="70" t="s">
        <v>34</v>
      </c>
      <c r="I26" s="70" t="s">
        <v>34</v>
      </c>
      <c r="J26" s="67" t="s">
        <v>35</v>
      </c>
      <c r="K26" s="64"/>
      <c r="L26" s="65"/>
      <c r="M26" s="64"/>
      <c r="N26" s="65"/>
      <c r="O26" s="64"/>
      <c r="P26" s="66"/>
      <c r="Q26" s="64"/>
      <c r="R26" s="65"/>
    </row>
    <row r="27" spans="1:18" ht="57" customHeight="1">
      <c r="A27" s="71" t="s">
        <v>36</v>
      </c>
      <c r="B27" s="59"/>
      <c r="C27" s="60"/>
      <c r="D27" s="66"/>
      <c r="E27" s="66"/>
      <c r="F27" s="64"/>
      <c r="G27" s="65"/>
      <c r="H27" s="64"/>
      <c r="I27" s="65"/>
      <c r="J27" s="71" t="s">
        <v>37</v>
      </c>
      <c r="K27" s="72" t="s">
        <v>34</v>
      </c>
      <c r="L27" s="73" t="s">
        <v>34</v>
      </c>
      <c r="M27" s="72" t="s">
        <v>34</v>
      </c>
      <c r="N27" s="73" t="s">
        <v>34</v>
      </c>
      <c r="O27" s="72" t="s">
        <v>34</v>
      </c>
      <c r="P27" s="73" t="s">
        <v>34</v>
      </c>
      <c r="Q27" s="72" t="s">
        <v>34</v>
      </c>
      <c r="R27" s="73" t="s">
        <v>34</v>
      </c>
    </row>
    <row r="28" spans="1:18" ht="54" customHeight="1">
      <c r="A28" s="74" t="s">
        <v>38</v>
      </c>
      <c r="B28" s="75">
        <f aca="true" t="shared" si="8" ref="B28:I28">B30+B29</f>
        <v>13488.758293000006</v>
      </c>
      <c r="C28" s="75">
        <f t="shared" si="8"/>
        <v>23471.458413</v>
      </c>
      <c r="D28" s="75">
        <f t="shared" si="8"/>
        <v>7612.873353999999</v>
      </c>
      <c r="E28" s="76">
        <f t="shared" si="8"/>
        <v>23132.192988999996</v>
      </c>
      <c r="F28" s="75">
        <f t="shared" si="8"/>
        <v>5875.884938999996</v>
      </c>
      <c r="G28" s="76">
        <f t="shared" si="8"/>
        <v>339.26542399999744</v>
      </c>
      <c r="H28" s="75">
        <f t="shared" si="8"/>
        <v>7700.968718999997</v>
      </c>
      <c r="I28" s="76">
        <f t="shared" si="8"/>
        <v>2326.854561</v>
      </c>
      <c r="J28" s="77"/>
      <c r="K28" s="78" t="s">
        <v>34</v>
      </c>
      <c r="L28" s="79" t="s">
        <v>34</v>
      </c>
      <c r="M28" s="78" t="s">
        <v>34</v>
      </c>
      <c r="N28" s="79" t="s">
        <v>34</v>
      </c>
      <c r="O28" s="78" t="s">
        <v>34</v>
      </c>
      <c r="P28" s="79" t="s">
        <v>34</v>
      </c>
      <c r="Q28" s="78" t="s">
        <v>34</v>
      </c>
      <c r="R28" s="79" t="s">
        <v>34</v>
      </c>
    </row>
    <row r="29" spans="1:18" ht="72.75" customHeight="1">
      <c r="A29" s="80" t="s">
        <v>39</v>
      </c>
      <c r="B29" s="66">
        <v>-104901.710937</v>
      </c>
      <c r="C29" s="65">
        <v>-125891.788537</v>
      </c>
      <c r="D29" s="66">
        <v>-8187.516792</v>
      </c>
      <c r="E29" s="65">
        <v>-10671.238852</v>
      </c>
      <c r="F29" s="66">
        <v>-96714.194145</v>
      </c>
      <c r="G29" s="65">
        <v>-115220.549685</v>
      </c>
      <c r="H29" s="66">
        <v>-97267.016164</v>
      </c>
      <c r="I29" s="65">
        <v>-116046.121705</v>
      </c>
      <c r="J29" s="80"/>
      <c r="K29" s="81" t="s">
        <v>34</v>
      </c>
      <c r="L29" s="73" t="s">
        <v>34</v>
      </c>
      <c r="M29" s="81" t="s">
        <v>34</v>
      </c>
      <c r="N29" s="73" t="s">
        <v>34</v>
      </c>
      <c r="O29" s="81" t="s">
        <v>34</v>
      </c>
      <c r="P29" s="73" t="s">
        <v>34</v>
      </c>
      <c r="Q29" s="81" t="s">
        <v>34</v>
      </c>
      <c r="R29" s="73" t="s">
        <v>34</v>
      </c>
    </row>
    <row r="30" spans="1:18" ht="46.5" customHeight="1">
      <c r="A30" s="80" t="s">
        <v>40</v>
      </c>
      <c r="B30" s="66">
        <v>118390.46923</v>
      </c>
      <c r="C30" s="65">
        <v>149363.24695</v>
      </c>
      <c r="D30" s="66">
        <v>15800.390146</v>
      </c>
      <c r="E30" s="65">
        <v>33803.431841</v>
      </c>
      <c r="F30" s="66">
        <v>102590.079084</v>
      </c>
      <c r="G30" s="65">
        <v>115559.815109</v>
      </c>
      <c r="H30" s="66">
        <v>104967.984883</v>
      </c>
      <c r="I30" s="65">
        <v>118372.976266</v>
      </c>
      <c r="J30" s="80"/>
      <c r="K30" s="81" t="s">
        <v>34</v>
      </c>
      <c r="L30" s="73" t="s">
        <v>34</v>
      </c>
      <c r="M30" s="81" t="s">
        <v>34</v>
      </c>
      <c r="N30" s="73" t="s">
        <v>34</v>
      </c>
      <c r="O30" s="81" t="s">
        <v>34</v>
      </c>
      <c r="P30" s="73" t="s">
        <v>34</v>
      </c>
      <c r="Q30" s="81" t="s">
        <v>34</v>
      </c>
      <c r="R30" s="73" t="s">
        <v>34</v>
      </c>
    </row>
    <row r="31" spans="1:18" ht="47.25" customHeight="1">
      <c r="A31" s="80" t="s">
        <v>41</v>
      </c>
      <c r="B31" s="61"/>
      <c r="C31" s="63"/>
      <c r="D31" s="61"/>
      <c r="E31" s="63"/>
      <c r="F31" s="61"/>
      <c r="G31" s="63"/>
      <c r="H31" s="61"/>
      <c r="I31" s="63"/>
      <c r="J31" s="80" t="s">
        <v>42</v>
      </c>
      <c r="K31" s="78"/>
      <c r="L31" s="79"/>
      <c r="M31" s="78"/>
      <c r="N31" s="79"/>
      <c r="O31" s="78"/>
      <c r="P31" s="79"/>
      <c r="Q31" s="78"/>
      <c r="R31" s="79"/>
    </row>
    <row r="32" spans="1:18" ht="51.75" customHeight="1">
      <c r="A32" s="77" t="s">
        <v>43</v>
      </c>
      <c r="B32" s="61"/>
      <c r="C32" s="65"/>
      <c r="D32" s="66"/>
      <c r="E32" s="65"/>
      <c r="F32" s="66"/>
      <c r="G32" s="65"/>
      <c r="H32" s="64"/>
      <c r="I32" s="65"/>
      <c r="J32" s="77" t="s">
        <v>44</v>
      </c>
      <c r="K32" s="64"/>
      <c r="L32" s="65"/>
      <c r="M32" s="64"/>
      <c r="N32" s="65"/>
      <c r="O32" s="64"/>
      <c r="P32" s="65"/>
      <c r="Q32" s="66"/>
      <c r="R32" s="65"/>
    </row>
    <row r="33" spans="1:18" ht="81.75" customHeight="1">
      <c r="A33" s="82" t="s">
        <v>45</v>
      </c>
      <c r="B33" s="64"/>
      <c r="C33" s="65"/>
      <c r="D33" s="66"/>
      <c r="E33" s="66"/>
      <c r="F33" s="64"/>
      <c r="G33" s="65"/>
      <c r="H33" s="64"/>
      <c r="I33" s="65"/>
      <c r="J33" s="82" t="s">
        <v>46</v>
      </c>
      <c r="K33" s="64"/>
      <c r="L33" s="65"/>
      <c r="M33" s="64"/>
      <c r="N33" s="65"/>
      <c r="O33" s="64"/>
      <c r="P33" s="66"/>
      <c r="Q33" s="64"/>
      <c r="R33" s="65"/>
    </row>
    <row r="34" spans="1:18" ht="50.25" customHeight="1">
      <c r="A34" s="82" t="s">
        <v>47</v>
      </c>
      <c r="B34" s="64"/>
      <c r="C34" s="60"/>
      <c r="D34" s="61"/>
      <c r="E34" s="61"/>
      <c r="F34" s="62"/>
      <c r="G34" s="63"/>
      <c r="H34" s="62"/>
      <c r="I34" s="63"/>
      <c r="J34" s="82" t="s">
        <v>48</v>
      </c>
      <c r="K34" s="62"/>
      <c r="L34" s="63"/>
      <c r="M34" s="62"/>
      <c r="N34" s="63"/>
      <c r="O34" s="62"/>
      <c r="P34" s="61"/>
      <c r="Q34" s="62"/>
      <c r="R34" s="63"/>
    </row>
    <row r="35" spans="1:18" ht="71.25" customHeight="1">
      <c r="A35" s="82" t="s">
        <v>49</v>
      </c>
      <c r="B35" s="64"/>
      <c r="C35" s="83"/>
      <c r="D35" s="84"/>
      <c r="E35" s="84"/>
      <c r="F35" s="85"/>
      <c r="G35" s="86"/>
      <c r="H35" s="85"/>
      <c r="I35" s="86"/>
      <c r="J35" s="82" t="s">
        <v>50</v>
      </c>
      <c r="K35" s="62"/>
      <c r="L35" s="63"/>
      <c r="M35" s="62"/>
      <c r="N35" s="63"/>
      <c r="O35" s="62"/>
      <c r="P35" s="61"/>
      <c r="Q35" s="62"/>
      <c r="R35" s="63"/>
    </row>
    <row r="36" spans="1:18" ht="51" customHeight="1">
      <c r="A36" s="80" t="s">
        <v>51</v>
      </c>
      <c r="B36" s="64"/>
      <c r="C36" s="65"/>
      <c r="D36" s="66"/>
      <c r="E36" s="66"/>
      <c r="F36" s="64"/>
      <c r="G36" s="65"/>
      <c r="H36" s="64"/>
      <c r="I36" s="65"/>
      <c r="J36" s="80" t="s">
        <v>51</v>
      </c>
      <c r="K36" s="64"/>
      <c r="L36" s="65"/>
      <c r="M36" s="64"/>
      <c r="N36" s="65"/>
      <c r="O36" s="64"/>
      <c r="P36" s="66"/>
      <c r="Q36" s="64"/>
      <c r="R36" s="65"/>
    </row>
    <row r="37" spans="1:18" ht="15">
      <c r="A37" s="87" t="s">
        <v>52</v>
      </c>
      <c r="B37" s="64"/>
      <c r="C37" s="65"/>
      <c r="D37" s="61"/>
      <c r="E37" s="61"/>
      <c r="F37" s="62"/>
      <c r="G37" s="63"/>
      <c r="H37" s="62"/>
      <c r="I37" s="63"/>
      <c r="J37" s="87" t="s">
        <v>53</v>
      </c>
      <c r="K37" s="62"/>
      <c r="L37" s="63"/>
      <c r="M37" s="62"/>
      <c r="N37" s="63"/>
      <c r="O37" s="62"/>
      <c r="P37" s="61"/>
      <c r="Q37" s="62"/>
      <c r="R37" s="63"/>
    </row>
    <row r="38" spans="1:18" ht="54" customHeight="1">
      <c r="A38" s="80" t="s">
        <v>54</v>
      </c>
      <c r="B38" s="64"/>
      <c r="C38" s="65"/>
      <c r="D38" s="66"/>
      <c r="E38" s="65"/>
      <c r="F38" s="66"/>
      <c r="G38" s="65"/>
      <c r="H38" s="66"/>
      <c r="I38" s="65"/>
      <c r="J38" s="80" t="s">
        <v>55</v>
      </c>
      <c r="K38" s="66"/>
      <c r="L38" s="65"/>
      <c r="M38" s="66"/>
      <c r="N38" s="65"/>
      <c r="O38" s="66"/>
      <c r="P38" s="65"/>
      <c r="Q38" s="66"/>
      <c r="R38" s="65"/>
    </row>
    <row r="39" spans="1:18" ht="38.25" customHeight="1">
      <c r="A39" s="82" t="s">
        <v>56</v>
      </c>
      <c r="B39" s="64"/>
      <c r="C39" s="65"/>
      <c r="D39" s="61"/>
      <c r="E39" s="61"/>
      <c r="F39" s="62"/>
      <c r="G39" s="63"/>
      <c r="H39" s="62"/>
      <c r="I39" s="63"/>
      <c r="J39" s="82" t="s">
        <v>57</v>
      </c>
      <c r="K39" s="62"/>
      <c r="L39" s="63"/>
      <c r="M39" s="62"/>
      <c r="N39" s="63"/>
      <c r="O39" s="62"/>
      <c r="P39" s="61"/>
      <c r="Q39" s="62"/>
      <c r="R39" s="63"/>
    </row>
    <row r="40" spans="1:18" ht="48.75" customHeight="1">
      <c r="A40" s="80" t="s">
        <v>58</v>
      </c>
      <c r="B40" s="88" t="s">
        <v>34</v>
      </c>
      <c r="C40" s="89" t="s">
        <v>34</v>
      </c>
      <c r="D40" s="70" t="s">
        <v>34</v>
      </c>
      <c r="E40" s="89" t="s">
        <v>34</v>
      </c>
      <c r="F40" s="70" t="s">
        <v>34</v>
      </c>
      <c r="G40" s="89" t="s">
        <v>34</v>
      </c>
      <c r="H40" s="70" t="s">
        <v>34</v>
      </c>
      <c r="I40" s="89" t="s">
        <v>34</v>
      </c>
      <c r="J40" s="80" t="s">
        <v>59</v>
      </c>
      <c r="K40" s="66"/>
      <c r="L40" s="65"/>
      <c r="M40" s="66"/>
      <c r="N40" s="65"/>
      <c r="O40" s="81" t="s">
        <v>34</v>
      </c>
      <c r="P40" s="73" t="s">
        <v>34</v>
      </c>
      <c r="Q40" s="66"/>
      <c r="R40" s="65"/>
    </row>
    <row r="41" spans="1:18" ht="51" customHeight="1">
      <c r="A41" s="80" t="s">
        <v>60</v>
      </c>
      <c r="B41" s="64"/>
      <c r="C41" s="65"/>
      <c r="D41" s="66"/>
      <c r="E41" s="65"/>
      <c r="F41" s="66"/>
      <c r="G41" s="65"/>
      <c r="H41" s="66"/>
      <c r="I41" s="65"/>
      <c r="J41" s="80" t="s">
        <v>61</v>
      </c>
      <c r="K41" s="66"/>
      <c r="L41" s="65"/>
      <c r="M41" s="66"/>
      <c r="N41" s="65"/>
      <c r="O41" s="66"/>
      <c r="P41" s="65"/>
      <c r="Q41" s="66"/>
      <c r="R41" s="65"/>
    </row>
    <row r="42" spans="1:18" ht="52.5" customHeight="1">
      <c r="A42" s="80" t="s">
        <v>62</v>
      </c>
      <c r="B42" s="64"/>
      <c r="C42" s="65"/>
      <c r="D42" s="66"/>
      <c r="E42" s="65"/>
      <c r="F42" s="66"/>
      <c r="G42" s="65"/>
      <c r="H42" s="64"/>
      <c r="I42" s="65"/>
      <c r="J42" s="80" t="s">
        <v>62</v>
      </c>
      <c r="K42" s="64"/>
      <c r="L42" s="65"/>
      <c r="M42" s="64"/>
      <c r="N42" s="65"/>
      <c r="O42" s="64"/>
      <c r="P42" s="65"/>
      <c r="Q42" s="66"/>
      <c r="R42" s="65"/>
    </row>
    <row r="43" spans="1:18" ht="39.75" customHeight="1">
      <c r="A43" s="71" t="s">
        <v>63</v>
      </c>
      <c r="B43" s="66"/>
      <c r="C43" s="65"/>
      <c r="D43" s="66"/>
      <c r="E43" s="65"/>
      <c r="F43" s="66"/>
      <c r="G43" s="65"/>
      <c r="H43" s="66"/>
      <c r="I43" s="65"/>
      <c r="J43" s="71" t="s">
        <v>63</v>
      </c>
      <c r="K43" s="64"/>
      <c r="L43" s="65"/>
      <c r="M43" s="66"/>
      <c r="N43" s="65"/>
      <c r="O43" s="66"/>
      <c r="P43" s="65"/>
      <c r="Q43" s="66"/>
      <c r="R43" s="65"/>
    </row>
    <row r="44" spans="1:18" ht="49.5" customHeight="1">
      <c r="A44" s="80" t="s">
        <v>64</v>
      </c>
      <c r="B44" s="90"/>
      <c r="C44" s="91"/>
      <c r="D44" s="90"/>
      <c r="E44" s="92"/>
      <c r="F44" s="90"/>
      <c r="G44" s="92"/>
      <c r="H44" s="93"/>
      <c r="I44" s="92"/>
      <c r="J44" s="80" t="s">
        <v>64</v>
      </c>
      <c r="K44" s="90"/>
      <c r="L44" s="91"/>
      <c r="M44" s="90"/>
      <c r="N44" s="91"/>
      <c r="O44" s="90"/>
      <c r="P44" s="91"/>
      <c r="Q44" s="90"/>
      <c r="R44" s="91"/>
    </row>
    <row r="45" spans="1:18" ht="62.25" customHeight="1">
      <c r="A45" s="71" t="s">
        <v>65</v>
      </c>
      <c r="B45" s="66"/>
      <c r="C45" s="65"/>
      <c r="D45" s="66"/>
      <c r="E45" s="65"/>
      <c r="F45" s="66"/>
      <c r="G45" s="65"/>
      <c r="H45" s="66"/>
      <c r="I45" s="65"/>
      <c r="J45" s="71" t="s">
        <v>65</v>
      </c>
      <c r="K45" s="64"/>
      <c r="L45" s="65"/>
      <c r="M45" s="66"/>
      <c r="N45" s="65"/>
      <c r="O45" s="66"/>
      <c r="P45" s="65"/>
      <c r="Q45" s="66"/>
      <c r="R45" s="65"/>
    </row>
    <row r="46" spans="1:18" ht="32.25" customHeight="1">
      <c r="A46" s="80" t="s">
        <v>66</v>
      </c>
      <c r="B46" s="64" t="s">
        <v>67</v>
      </c>
      <c r="C46" s="65"/>
      <c r="D46" s="66"/>
      <c r="E46" s="65"/>
      <c r="F46" s="66"/>
      <c r="G46" s="65"/>
      <c r="H46" s="66"/>
      <c r="I46" s="65"/>
      <c r="J46" s="80" t="s">
        <v>68</v>
      </c>
      <c r="K46" s="66"/>
      <c r="L46" s="65"/>
      <c r="M46" s="66"/>
      <c r="N46" s="65"/>
      <c r="O46" s="66"/>
      <c r="P46" s="65"/>
      <c r="Q46" s="66"/>
      <c r="R46" s="65"/>
    </row>
    <row r="47" spans="1:18" ht="52.5" customHeight="1">
      <c r="A47" s="71" t="s">
        <v>69</v>
      </c>
      <c r="B47" s="64" t="s">
        <v>70</v>
      </c>
      <c r="C47" s="65"/>
      <c r="D47" s="66"/>
      <c r="E47" s="66"/>
      <c r="F47" s="64"/>
      <c r="G47" s="65"/>
      <c r="H47" s="64"/>
      <c r="I47" s="65"/>
      <c r="J47" s="71" t="s">
        <v>71</v>
      </c>
      <c r="K47" s="64"/>
      <c r="L47" s="65"/>
      <c r="M47" s="64"/>
      <c r="N47" s="65"/>
      <c r="O47" s="64"/>
      <c r="P47" s="66"/>
      <c r="Q47" s="64"/>
      <c r="R47" s="65"/>
    </row>
    <row r="48" spans="1:18" ht="51.75" customHeight="1">
      <c r="A48" s="80" t="s">
        <v>72</v>
      </c>
      <c r="B48" s="64" t="s">
        <v>73</v>
      </c>
      <c r="C48" s="65"/>
      <c r="D48" s="66"/>
      <c r="E48" s="65"/>
      <c r="F48" s="66"/>
      <c r="G48" s="65"/>
      <c r="H48" s="66"/>
      <c r="I48" s="65"/>
      <c r="J48" s="80" t="s">
        <v>74</v>
      </c>
      <c r="K48" s="66"/>
      <c r="L48" s="65"/>
      <c r="M48" s="66"/>
      <c r="N48" s="65"/>
      <c r="O48" s="66"/>
      <c r="P48" s="65"/>
      <c r="Q48" s="66"/>
      <c r="R48" s="65"/>
    </row>
    <row r="49" spans="1:18" ht="15">
      <c r="A49" s="80" t="s">
        <v>75</v>
      </c>
      <c r="B49" s="66"/>
      <c r="C49" s="65"/>
      <c r="D49" s="66"/>
      <c r="E49" s="65"/>
      <c r="F49" s="66"/>
      <c r="G49" s="65"/>
      <c r="H49" s="64"/>
      <c r="I49" s="65"/>
      <c r="J49" s="80" t="s">
        <v>75</v>
      </c>
      <c r="K49" s="64"/>
      <c r="L49" s="65"/>
      <c r="M49" s="66"/>
      <c r="N49" s="65"/>
      <c r="O49" s="64"/>
      <c r="P49" s="65"/>
      <c r="Q49" s="66"/>
      <c r="R49" s="65"/>
    </row>
    <row r="50" spans="1:18" ht="24.75" customHeight="1">
      <c r="A50" s="80" t="s">
        <v>76</v>
      </c>
      <c r="B50" s="94"/>
      <c r="C50" s="95"/>
      <c r="D50" s="66"/>
      <c r="E50" s="65"/>
      <c r="F50" s="66"/>
      <c r="G50" s="65"/>
      <c r="H50" s="66"/>
      <c r="I50" s="65"/>
      <c r="J50" s="80" t="s">
        <v>76</v>
      </c>
      <c r="K50" s="66"/>
      <c r="L50" s="65"/>
      <c r="M50" s="66"/>
      <c r="N50" s="65"/>
      <c r="O50" s="66"/>
      <c r="P50" s="65"/>
      <c r="Q50" s="66"/>
      <c r="R50" s="65"/>
    </row>
    <row r="51" spans="1:18" ht="90.75" customHeight="1">
      <c r="A51" s="44" t="s">
        <v>77</v>
      </c>
      <c r="B51" s="96">
        <f aca="true" t="shared" si="9" ref="B51:I51">SUM(B52:B53)</f>
        <v>0</v>
      </c>
      <c r="C51" s="97">
        <f t="shared" si="9"/>
        <v>0</v>
      </c>
      <c r="D51" s="96">
        <f t="shared" si="9"/>
        <v>0</v>
      </c>
      <c r="E51" s="97">
        <f t="shared" si="9"/>
        <v>0</v>
      </c>
      <c r="F51" s="96">
        <f t="shared" si="9"/>
        <v>0</v>
      </c>
      <c r="G51" s="97">
        <f t="shared" si="9"/>
        <v>0</v>
      </c>
      <c r="H51" s="96">
        <f t="shared" si="9"/>
        <v>0</v>
      </c>
      <c r="I51" s="97">
        <f t="shared" si="9"/>
        <v>0</v>
      </c>
      <c r="J51" s="44" t="s">
        <v>77</v>
      </c>
      <c r="K51" s="96">
        <f aca="true" t="shared" si="10" ref="K51:R51">SUM(K52:K53)</f>
        <v>0</v>
      </c>
      <c r="L51" s="97">
        <f t="shared" si="10"/>
        <v>0</v>
      </c>
      <c r="M51" s="96">
        <f t="shared" si="10"/>
        <v>0</v>
      </c>
      <c r="N51" s="97">
        <f t="shared" si="10"/>
        <v>0</v>
      </c>
      <c r="O51" s="96">
        <f t="shared" si="10"/>
        <v>0</v>
      </c>
      <c r="P51" s="97">
        <f t="shared" si="10"/>
        <v>0</v>
      </c>
      <c r="Q51" s="96">
        <f t="shared" si="10"/>
        <v>0</v>
      </c>
      <c r="R51" s="97">
        <f t="shared" si="10"/>
        <v>0</v>
      </c>
    </row>
    <row r="52" spans="1:18" ht="14.25" customHeight="1">
      <c r="A52" s="71" t="s">
        <v>78</v>
      </c>
      <c r="B52" s="66"/>
      <c r="C52" s="65"/>
      <c r="D52" s="66"/>
      <c r="E52" s="65"/>
      <c r="F52" s="66"/>
      <c r="G52" s="65"/>
      <c r="H52" s="66"/>
      <c r="I52" s="65"/>
      <c r="J52" s="71" t="s">
        <v>78</v>
      </c>
      <c r="K52" s="66"/>
      <c r="L52" s="65"/>
      <c r="M52" s="66"/>
      <c r="N52" s="65"/>
      <c r="O52" s="66"/>
      <c r="P52" s="65"/>
      <c r="Q52" s="66"/>
      <c r="R52" s="65"/>
    </row>
    <row r="53" spans="1:18" ht="30.75" customHeight="1">
      <c r="A53" s="71" t="s">
        <v>78</v>
      </c>
      <c r="B53" s="66"/>
      <c r="C53" s="65"/>
      <c r="D53" s="66"/>
      <c r="E53" s="65"/>
      <c r="F53" s="66"/>
      <c r="G53" s="65"/>
      <c r="H53" s="66"/>
      <c r="I53" s="65"/>
      <c r="J53" s="71" t="s">
        <v>78</v>
      </c>
      <c r="K53" s="66"/>
      <c r="L53" s="65"/>
      <c r="M53" s="66"/>
      <c r="N53" s="65"/>
      <c r="O53" s="66"/>
      <c r="P53" s="65"/>
      <c r="Q53" s="66"/>
      <c r="R53" s="65"/>
    </row>
    <row r="54" spans="1:18" ht="62.25" customHeight="1">
      <c r="A54" s="44" t="s">
        <v>79</v>
      </c>
      <c r="B54" s="98">
        <f aca="true" t="shared" si="11" ref="B54:I54">SUM(B55:B57)</f>
        <v>-3091.6957740000003</v>
      </c>
      <c r="C54" s="99">
        <f t="shared" si="11"/>
        <v>-10293.628499</v>
      </c>
      <c r="D54" s="98">
        <f t="shared" si="11"/>
        <v>532.324721</v>
      </c>
      <c r="E54" s="99">
        <f t="shared" si="11"/>
        <v>580.015495</v>
      </c>
      <c r="F54" s="98">
        <f t="shared" si="11"/>
        <v>-3624.020495</v>
      </c>
      <c r="G54" s="99">
        <f t="shared" si="11"/>
        <v>-10873.643994</v>
      </c>
      <c r="H54" s="98">
        <f t="shared" si="11"/>
        <v>-3624.020495</v>
      </c>
      <c r="I54" s="99">
        <f t="shared" si="11"/>
        <v>-10873.643994</v>
      </c>
      <c r="J54" s="44" t="str">
        <f>A54</f>
        <v>3.2  Practical adjustments (please specify)</v>
      </c>
      <c r="K54" s="98">
        <f aca="true" t="shared" si="12" ref="K54:R54">SUM(K55:K57)</f>
        <v>7347.176981</v>
      </c>
      <c r="L54" s="99">
        <f t="shared" si="12"/>
        <v>3779.288108</v>
      </c>
      <c r="M54" s="98">
        <f t="shared" si="12"/>
        <v>817.547704</v>
      </c>
      <c r="N54" s="99">
        <f t="shared" si="12"/>
        <v>970.106131</v>
      </c>
      <c r="O54" s="98">
        <f t="shared" si="12"/>
        <v>6529.629277</v>
      </c>
      <c r="P54" s="99">
        <f t="shared" si="12"/>
        <v>2809.181977</v>
      </c>
      <c r="Q54" s="98">
        <f t="shared" si="12"/>
        <v>6620.645847</v>
      </c>
      <c r="R54" s="99">
        <f t="shared" si="12"/>
        <v>2928.058628</v>
      </c>
    </row>
    <row r="55" spans="1:18" ht="33.75" customHeight="1">
      <c r="A55" s="71" t="s">
        <v>80</v>
      </c>
      <c r="B55" s="66">
        <v>-3091.6957740000003</v>
      </c>
      <c r="C55" s="65">
        <v>-10293.628499</v>
      </c>
      <c r="D55" s="66">
        <v>532.324721</v>
      </c>
      <c r="E55" s="66">
        <v>580.015495</v>
      </c>
      <c r="F55" s="64">
        <v>-3624.020495</v>
      </c>
      <c r="G55" s="66">
        <v>-10873.643994</v>
      </c>
      <c r="H55" s="64">
        <v>-3624.020495</v>
      </c>
      <c r="I55" s="65">
        <v>-10873.643994</v>
      </c>
      <c r="J55" s="80" t="str">
        <f>A55</f>
        <v>3.2.1 Consistency with other accounts (NAs or business statistics)</v>
      </c>
      <c r="K55" s="66">
        <v>7347.176981</v>
      </c>
      <c r="L55" s="65">
        <v>3779.288108</v>
      </c>
      <c r="M55" s="66">
        <v>817.547704</v>
      </c>
      <c r="N55" s="66">
        <v>970.106131</v>
      </c>
      <c r="O55" s="64">
        <v>6529.629277</v>
      </c>
      <c r="P55" s="66">
        <v>2809.181977</v>
      </c>
      <c r="Q55" s="64">
        <v>6620.645847</v>
      </c>
      <c r="R55" s="65">
        <v>2928.058628</v>
      </c>
    </row>
    <row r="56" spans="1:18" ht="21" customHeight="1">
      <c r="A56" s="71" t="s">
        <v>81</v>
      </c>
      <c r="B56" s="66"/>
      <c r="C56" s="65"/>
      <c r="D56" s="66"/>
      <c r="E56" s="66"/>
      <c r="F56" s="64"/>
      <c r="G56" s="66"/>
      <c r="H56" s="64"/>
      <c r="I56" s="65"/>
      <c r="J56" s="80" t="str">
        <f>A56</f>
        <v>3.2.2 Adjustemnts for shortages of FTS data</v>
      </c>
      <c r="K56" s="66"/>
      <c r="L56" s="65"/>
      <c r="M56" s="66"/>
      <c r="N56" s="66"/>
      <c r="O56" s="64"/>
      <c r="P56" s="66"/>
      <c r="Q56" s="64"/>
      <c r="R56" s="65"/>
    </row>
    <row r="57" spans="1:18" ht="15.75" thickBot="1">
      <c r="A57" s="100" t="s">
        <v>78</v>
      </c>
      <c r="B57" s="101"/>
      <c r="C57" s="102"/>
      <c r="D57" s="101"/>
      <c r="E57" s="102"/>
      <c r="F57" s="103"/>
      <c r="G57" s="102"/>
      <c r="H57" s="103"/>
      <c r="I57" s="102"/>
      <c r="J57" s="100" t="str">
        <f>A57</f>
        <v>…</v>
      </c>
      <c r="K57" s="101"/>
      <c r="L57" s="102"/>
      <c r="M57" s="101"/>
      <c r="N57" s="102"/>
      <c r="O57" s="103"/>
      <c r="P57" s="102"/>
      <c r="Q57" s="103"/>
      <c r="R57" s="102"/>
    </row>
    <row r="58" spans="1:18" ht="87" customHeight="1" thickBot="1">
      <c r="A58" s="104" t="s">
        <v>82</v>
      </c>
      <c r="B58" s="23">
        <v>242379</v>
      </c>
      <c r="C58" s="24">
        <v>279360</v>
      </c>
      <c r="D58" s="105">
        <v>78197</v>
      </c>
      <c r="E58" s="24">
        <v>100611</v>
      </c>
      <c r="F58" s="105">
        <v>164182</v>
      </c>
      <c r="G58" s="24">
        <v>178747</v>
      </c>
      <c r="H58" s="105">
        <v>171077</v>
      </c>
      <c r="I58" s="24">
        <v>186923</v>
      </c>
      <c r="J58" s="104" t="s">
        <v>82</v>
      </c>
      <c r="K58" s="25">
        <v>100166</v>
      </c>
      <c r="L58" s="106">
        <v>112050</v>
      </c>
      <c r="M58" s="105">
        <v>34474</v>
      </c>
      <c r="N58" s="24">
        <v>42729</v>
      </c>
      <c r="O58" s="105">
        <v>65692</v>
      </c>
      <c r="P58" s="24">
        <v>69321</v>
      </c>
      <c r="Q58" s="105">
        <v>69007</v>
      </c>
      <c r="R58" s="24">
        <v>73449</v>
      </c>
    </row>
    <row r="59" spans="1:18" ht="37.5" customHeight="1">
      <c r="A59" s="107" t="s">
        <v>83</v>
      </c>
      <c r="B59" s="108"/>
      <c r="C59" s="109"/>
      <c r="D59" s="108"/>
      <c r="E59" s="109"/>
      <c r="F59" s="108"/>
      <c r="G59" s="109"/>
      <c r="H59" s="108"/>
      <c r="I59" s="109"/>
      <c r="J59" s="107" t="str">
        <f>A59</f>
        <v>4.1 Transit Trade</v>
      </c>
      <c r="K59" s="108"/>
      <c r="L59" s="109"/>
      <c r="M59" s="108"/>
      <c r="N59" s="109"/>
      <c r="O59" s="108"/>
      <c r="P59" s="109"/>
      <c r="Q59" s="108"/>
      <c r="R59" s="109"/>
    </row>
    <row r="60" spans="1:18" ht="68.25" customHeight="1">
      <c r="A60" s="107" t="s">
        <v>84</v>
      </c>
      <c r="B60" s="110"/>
      <c r="C60" s="111"/>
      <c r="D60" s="110"/>
      <c r="E60" s="111"/>
      <c r="F60" s="110"/>
      <c r="G60" s="111"/>
      <c r="H60" s="110"/>
      <c r="I60" s="111"/>
      <c r="J60" s="107" t="s">
        <v>84</v>
      </c>
      <c r="K60" s="110"/>
      <c r="L60" s="111"/>
      <c r="M60" s="110"/>
      <c r="N60" s="111"/>
      <c r="O60" s="110"/>
      <c r="P60" s="111"/>
      <c r="Q60" s="110"/>
      <c r="R60" s="111"/>
    </row>
    <row r="61" spans="1:18" ht="13.5" thickBot="1">
      <c r="A61" s="112" t="s">
        <v>85</v>
      </c>
      <c r="B61" s="113"/>
      <c r="C61" s="114"/>
      <c r="D61" s="115"/>
      <c r="E61" s="114"/>
      <c r="F61" s="115"/>
      <c r="G61" s="114"/>
      <c r="H61" s="115"/>
      <c r="I61" s="114"/>
      <c r="J61" s="112" t="str">
        <f>A61</f>
        <v>4.3 Others (please specify)</v>
      </c>
      <c r="K61" s="115"/>
      <c r="L61" s="114"/>
      <c r="M61" s="115"/>
      <c r="N61" s="114"/>
      <c r="O61" s="115"/>
      <c r="P61" s="114"/>
      <c r="Q61" s="115"/>
      <c r="R61" s="114"/>
    </row>
    <row r="62" spans="1:18" ht="60.75" customHeight="1" thickBot="1">
      <c r="A62" s="104" t="s">
        <v>86</v>
      </c>
      <c r="B62" s="116">
        <v>242379</v>
      </c>
      <c r="C62" s="117">
        <v>279360</v>
      </c>
      <c r="D62" s="118">
        <v>78197</v>
      </c>
      <c r="E62" s="117">
        <v>100611</v>
      </c>
      <c r="F62" s="25">
        <v>164182</v>
      </c>
      <c r="G62" s="24">
        <v>178747</v>
      </c>
      <c r="H62" s="25">
        <v>171077</v>
      </c>
      <c r="I62" s="24">
        <v>186923</v>
      </c>
      <c r="J62" s="104" t="str">
        <f>A62</f>
        <v>5. BoP item "G=Goods" as used by Eurostat when compiling the EU aggregate (from bop_qbop.bpm6_bop_q_production, comp_method=C, for internal use)</v>
      </c>
      <c r="K62" s="25">
        <v>100166</v>
      </c>
      <c r="L62" s="106">
        <v>112050</v>
      </c>
      <c r="M62" s="25">
        <v>34474</v>
      </c>
      <c r="N62" s="24">
        <v>42729</v>
      </c>
      <c r="O62" s="118">
        <v>65692</v>
      </c>
      <c r="P62" s="117">
        <v>69321</v>
      </c>
      <c r="Q62" s="25">
        <v>69007</v>
      </c>
      <c r="R62" s="24">
        <v>73449</v>
      </c>
    </row>
    <row r="63" spans="1:18" ht="16.5" thickBot="1">
      <c r="A63" s="119" t="s">
        <v>87</v>
      </c>
      <c r="B63" s="120">
        <f>_xlfn.IFERROR(B10-B62,":")</f>
        <v>-84550.5</v>
      </c>
      <c r="C63" s="120">
        <f aca="true" t="shared" si="13" ref="C63:I63">_xlfn.IFERROR(C10-C62,":")</f>
        <v>-118155</v>
      </c>
      <c r="D63" s="120">
        <f t="shared" si="13"/>
        <v>-14249.400000000001</v>
      </c>
      <c r="E63" s="120">
        <f t="shared" si="13"/>
        <v>-39148.3</v>
      </c>
      <c r="F63" s="120">
        <f t="shared" si="13"/>
        <v>-70301.1</v>
      </c>
      <c r="G63" s="120">
        <f t="shared" si="13"/>
        <v>-79004.7</v>
      </c>
      <c r="H63" s="120">
        <f t="shared" si="13"/>
        <v>-73408.7</v>
      </c>
      <c r="I63" s="120">
        <f t="shared" si="13"/>
        <v>-82619.6</v>
      </c>
      <c r="J63" s="119" t="str">
        <f>A63</f>
        <v>D2 - Differences between point 1. and point 5. </v>
      </c>
      <c r="K63" s="120">
        <f>_xlfn.IFERROR(K10-K62,":")</f>
        <v>-12965.199999999997</v>
      </c>
      <c r="L63" s="120">
        <f aca="true" t="shared" si="14" ref="L63:R63">_xlfn.IFERROR(L10-L62,":")</f>
        <v>-10111.800000000003</v>
      </c>
      <c r="M63" s="120">
        <f t="shared" si="14"/>
        <v>-1427.9000000000015</v>
      </c>
      <c r="N63" s="120">
        <f t="shared" si="14"/>
        <v>-3975.300000000003</v>
      </c>
      <c r="O63" s="120">
        <f t="shared" si="14"/>
        <v>-11537.300000000003</v>
      </c>
      <c r="P63" s="120">
        <f t="shared" si="14"/>
        <v>-6136.5</v>
      </c>
      <c r="Q63" s="120">
        <f t="shared" si="14"/>
        <v>-11673.199999999997</v>
      </c>
      <c r="R63" s="120">
        <f t="shared" si="14"/>
        <v>-6321.699999999997</v>
      </c>
    </row>
    <row r="64" spans="1:18" ht="15.75">
      <c r="A64" s="165" t="s">
        <v>88</v>
      </c>
      <c r="B64" s="165"/>
      <c r="C64" s="165"/>
      <c r="D64" s="165"/>
      <c r="E64" s="165"/>
      <c r="F64" s="165"/>
      <c r="G64" s="165"/>
      <c r="H64" s="165"/>
      <c r="I64" s="165"/>
      <c r="J64" s="166" t="s">
        <v>89</v>
      </c>
      <c r="K64" s="166"/>
      <c r="L64" s="166"/>
      <c r="M64" s="166"/>
      <c r="N64" s="166"/>
      <c r="O64" s="166"/>
      <c r="P64" s="166"/>
      <c r="Q64" s="166"/>
      <c r="R64" s="166"/>
    </row>
    <row r="65" spans="1:18" ht="18.75" customHeight="1">
      <c r="A65" s="167" t="s">
        <v>90</v>
      </c>
      <c r="B65" s="167"/>
      <c r="C65" s="167"/>
      <c r="D65" s="167"/>
      <c r="E65" s="167"/>
      <c r="F65" s="167"/>
      <c r="G65" s="167"/>
      <c r="H65" s="167"/>
      <c r="I65" s="167"/>
      <c r="J65" s="121" t="s">
        <v>91</v>
      </c>
      <c r="K65" s="122"/>
      <c r="L65" s="122"/>
      <c r="M65" s="122"/>
      <c r="N65" s="122"/>
      <c r="O65" s="122"/>
      <c r="P65" s="122"/>
      <c r="Q65" s="122"/>
      <c r="R65" s="122"/>
    </row>
    <row r="66" spans="1:18" ht="37.5" customHeight="1">
      <c r="A66" s="168" t="s">
        <v>92</v>
      </c>
      <c r="B66" s="168"/>
      <c r="C66" s="168"/>
      <c r="D66" s="168"/>
      <c r="E66" s="168"/>
      <c r="F66" s="168"/>
      <c r="G66" s="168"/>
      <c r="H66" s="168"/>
      <c r="I66" s="168"/>
      <c r="J66" s="123" t="s">
        <v>93</v>
      </c>
      <c r="K66" s="124"/>
      <c r="L66" s="124"/>
      <c r="M66" s="124"/>
      <c r="N66" s="124"/>
      <c r="O66" s="124"/>
      <c r="P66" s="124"/>
      <c r="Q66" s="124"/>
      <c r="R66" s="124"/>
    </row>
    <row r="67" spans="1:18" ht="18.75" customHeight="1">
      <c r="A67" s="161" t="s">
        <v>94</v>
      </c>
      <c r="B67" s="161"/>
      <c r="C67" s="161"/>
      <c r="D67" s="161"/>
      <c r="E67" s="161"/>
      <c r="F67" s="161"/>
      <c r="G67" s="161"/>
      <c r="H67" s="161"/>
      <c r="I67" s="161"/>
      <c r="J67" s="125" t="s">
        <v>95</v>
      </c>
      <c r="K67" s="126"/>
      <c r="L67" s="126"/>
      <c r="M67" s="126"/>
      <c r="N67" s="126"/>
      <c r="O67" s="126"/>
      <c r="P67" s="126"/>
      <c r="Q67" s="126"/>
      <c r="R67" s="126"/>
    </row>
    <row r="68" spans="1:18" ht="18.75">
      <c r="A68" s="127" t="s">
        <v>96</v>
      </c>
      <c r="B68" s="128"/>
      <c r="C68" s="129"/>
      <c r="D68" s="129"/>
      <c r="E68" s="129"/>
      <c r="F68" s="129"/>
      <c r="G68" s="129"/>
      <c r="H68" s="126"/>
      <c r="I68" s="126"/>
      <c r="J68" s="125" t="s">
        <v>97</v>
      </c>
      <c r="K68" s="126"/>
      <c r="L68" s="126"/>
      <c r="M68" s="126"/>
      <c r="N68" s="126"/>
      <c r="O68" s="126"/>
      <c r="P68" s="126"/>
      <c r="Q68" s="126"/>
      <c r="R68" s="126"/>
    </row>
    <row r="69" spans="1:18" ht="14.25">
      <c r="A69" s="130" t="s">
        <v>98</v>
      </c>
      <c r="B69" s="131"/>
      <c r="C69" s="131"/>
      <c r="D69" s="131"/>
      <c r="E69" s="132"/>
      <c r="F69" s="131"/>
      <c r="G69" s="132"/>
      <c r="H69" s="132"/>
      <c r="I69" s="132"/>
      <c r="J69" s="131"/>
      <c r="K69" s="133"/>
      <c r="L69" s="133"/>
      <c r="M69" s="133"/>
      <c r="N69" s="133"/>
      <c r="O69" s="133"/>
      <c r="P69" s="133"/>
      <c r="Q69" s="131"/>
      <c r="R69" s="131"/>
    </row>
    <row r="70" ht="12.75">
      <c r="A70" s="134" t="s">
        <v>99</v>
      </c>
    </row>
  </sheetData>
  <sheetProtection/>
  <mergeCells count="29">
    <mergeCell ref="A67:I67"/>
    <mergeCell ref="A23:I23"/>
    <mergeCell ref="J23:R23"/>
    <mergeCell ref="A64:I64"/>
    <mergeCell ref="J64:R64"/>
    <mergeCell ref="A65:I65"/>
    <mergeCell ref="A66:I66"/>
    <mergeCell ref="O6:P8"/>
    <mergeCell ref="Q6:R6"/>
    <mergeCell ref="H7:I7"/>
    <mergeCell ref="Q7:R7"/>
    <mergeCell ref="H8:I8"/>
    <mergeCell ref="Q8:R8"/>
    <mergeCell ref="O5:P5"/>
    <mergeCell ref="Q5:R5"/>
    <mergeCell ref="A6:A8"/>
    <mergeCell ref="B6:C8"/>
    <mergeCell ref="D6:E8"/>
    <mergeCell ref="F6:G8"/>
    <mergeCell ref="H6:I6"/>
    <mergeCell ref="J6:J8"/>
    <mergeCell ref="K6:L8"/>
    <mergeCell ref="M6:N8"/>
    <mergeCell ref="B5:C5"/>
    <mergeCell ref="D5:E5"/>
    <mergeCell ref="F5:G5"/>
    <mergeCell ref="H5:I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BALAILE Shubila (ESTAT)</dc:creator>
  <cp:keywords/>
  <dc:description/>
  <cp:lastModifiedBy>Andrew McManus</cp:lastModifiedBy>
  <dcterms:created xsi:type="dcterms:W3CDTF">2023-02-02T13:43:51Z</dcterms:created>
  <dcterms:modified xsi:type="dcterms:W3CDTF">2023-03-14T10:40:44Z</dcterms:modified>
  <cp:category/>
  <cp:version/>
  <cp:contentType/>
  <cp:contentStatus/>
</cp:coreProperties>
</file>