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240" windowWidth="19185" windowHeight="6495" tabRatio="599" activeTab="0"/>
  </bookViews>
  <sheets>
    <sheet name="READ ME" sheetId="3" r:id="rId1"/>
    <sheet name="Country &amp; responsible" sheetId="5" r:id="rId2"/>
    <sheet name="Cereals" sheetId="8" r:id="rId3"/>
    <sheet name="Oilseeds and oleaginous fruits" sheetId="9" r:id="rId4"/>
    <sheet name="Protein crops" sheetId="10" r:id="rId5"/>
    <sheet name="Sugar beet" sheetId="11" r:id="rId6"/>
    <sheet name="Other industrial crops" sheetId="12" r:id="rId7"/>
    <sheet name="Forage plants" sheetId="13" r:id="rId8"/>
    <sheet name="Fresh vegetables" sheetId="14" r:id="rId9"/>
    <sheet name="Nursery&amp;Ornam. plants, flowers" sheetId="15" r:id="rId10"/>
    <sheet name="Plantations" sheetId="16" r:id="rId11"/>
    <sheet name="Potatoes" sheetId="17" r:id="rId12"/>
    <sheet name="Fruits" sheetId="18" r:id="rId13"/>
    <sheet name="Wine" sheetId="19" r:id="rId14"/>
    <sheet name="Other crop products" sheetId="20" r:id="rId15"/>
    <sheet name="Cattle" sheetId="21" r:id="rId16"/>
    <sheet name="Pigs" sheetId="22" r:id="rId17"/>
    <sheet name="Poultry" sheetId="23" r:id="rId18"/>
    <sheet name="Sheep and goats" sheetId="24" r:id="rId19"/>
    <sheet name="Equines, other animals" sheetId="52" r:id="rId20"/>
    <sheet name="Milk" sheetId="26" r:id="rId21"/>
    <sheet name="Eggs" sheetId="27" r:id="rId22"/>
    <sheet name="Other animal products" sheetId="28" r:id="rId23"/>
    <sheet name="Agricultural Services" sheetId="29" r:id="rId24"/>
    <sheet name="Non-agricultural activities" sheetId="30" r:id="rId25"/>
    <sheet name="IM_Seeds and planting stocks" sheetId="31" r:id="rId26"/>
    <sheet name="IM_Energy and lubcricants" sheetId="32" r:id="rId27"/>
    <sheet name="IM_Fertilisers" sheetId="33" r:id="rId28"/>
    <sheet name="IM_Plant protection products" sheetId="34" r:id="rId29"/>
    <sheet name="IM_Veterinary expenses" sheetId="35" r:id="rId30"/>
    <sheet name="IM_Feedingstuffs" sheetId="36" r:id="rId31"/>
    <sheet name="IM_Maintenance of materials" sheetId="37" r:id="rId32"/>
    <sheet name="IM_Maintenance of buildings" sheetId="38" r:id="rId33"/>
    <sheet name="IM_Agricultural services" sheetId="39" r:id="rId34"/>
    <sheet name="IM_FISIM" sheetId="53" r:id="rId35"/>
    <sheet name="IM_Other goods and services" sheetId="40" r:id="rId36"/>
    <sheet name="Compensation of Employees" sheetId="41" r:id="rId37"/>
    <sheet name="Other taxes on production" sheetId="42" r:id="rId38"/>
    <sheet name="Other subsidies on production" sheetId="43" r:id="rId39"/>
    <sheet name="Rents to be paid" sheetId="44" r:id="rId40"/>
    <sheet name="Interest payable" sheetId="45" r:id="rId41"/>
    <sheet name="Interest receivable" sheetId="46" r:id="rId42"/>
    <sheet name="GFCF_agricultural products" sheetId="47" r:id="rId43"/>
    <sheet name="GFCF_non-agricultural products" sheetId="48" r:id="rId44"/>
    <sheet name="Consumption of fixed capital" sheetId="49" r:id="rId45"/>
    <sheet name="Changes in inventories" sheetId="50" r:id="rId46"/>
    <sheet name="Capital transfers" sheetId="51" r:id="rId47"/>
  </sheets>
  <definedNames>
    <definedName name="_xlnm.Print_Area" localSheetId="46">'Capital transfers'!$A$1:$C$19</definedName>
    <definedName name="_xlnm.Print_Area" localSheetId="40">'Interest payable'!$A$1:$K$11</definedName>
    <definedName name="_xlnm.Print_Area" localSheetId="37">'Other taxes on production'!$A$1:$E$37</definedName>
  </definedNames>
  <calcPr calcId="162913"/>
</workbook>
</file>

<file path=xl/comments16.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 ref="C80" authorId="0">
      <text>
        <r>
          <rPr>
            <sz val="9"/>
            <rFont val="Tahoma"/>
            <family val="2"/>
          </rPr>
          <t>slaughterings minus imports of live animals for slaughter</t>
        </r>
      </text>
    </comment>
    <comment ref="C81" authorId="0">
      <text>
        <r>
          <rPr>
            <sz val="9"/>
            <rFont val="Tahoma"/>
            <family val="2"/>
          </rPr>
          <t>exports of live animals for slaughter, breeding and production minus imports of live animals for breeding and production</t>
        </r>
      </text>
    </comment>
    <comment ref="E81" authorId="0">
      <text>
        <r>
          <rPr>
            <sz val="9"/>
            <rFont val="Tahoma"/>
            <family val="2"/>
          </rPr>
          <t xml:space="preserve">values according to foreign trade statistics, adjusted for transport costs and possible export refunds </t>
        </r>
      </text>
    </comment>
  </commentList>
</comments>
</file>

<file path=xl/comments17.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List>
</comments>
</file>

<file path=xl/comments19.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List>
</comments>
</file>

<file path=xl/comments26.xml><?xml version="1.0" encoding="utf-8"?>
<comments xmlns="http://schemas.openxmlformats.org/spreadsheetml/2006/main">
  <authors>
    <author>MAYER Christina</author>
  </authors>
  <commentList>
    <comment ref="B9" authorId="0">
      <text>
        <r>
          <rPr>
            <b/>
            <sz val="9"/>
            <rFont val="Tahoma"/>
            <family val="2"/>
          </rPr>
          <t>MAYER Christina:</t>
        </r>
        <r>
          <rPr>
            <sz val="9"/>
            <rFont val="Tahoma"/>
            <family val="2"/>
          </rPr>
          <t xml:space="preserve">
exclusive internal production</t>
        </r>
      </text>
    </comment>
  </commentList>
</comments>
</file>

<file path=xl/comments3.xml><?xml version="1.0" encoding="utf-8"?>
<comments xmlns="http://schemas.openxmlformats.org/spreadsheetml/2006/main">
  <authors>
    <author>MAYER Christina</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List>
</comments>
</file>

<file path=xl/comments31.xml><?xml version="1.0" encoding="utf-8"?>
<comments xmlns="http://schemas.openxmlformats.org/spreadsheetml/2006/main">
  <authors>
    <author>MAYER Christina</author>
  </authors>
  <commentList>
    <comment ref="C18" authorId="0">
      <text>
        <r>
          <rPr>
            <sz val="9"/>
            <rFont val="Tahoma"/>
            <family val="2"/>
          </rPr>
          <t>as obtained from output calculations for crops</t>
        </r>
      </text>
    </comment>
    <comment ref="D18" authorId="0">
      <text>
        <r>
          <rPr>
            <sz val="9"/>
            <rFont val="Tahoma"/>
            <family val="2"/>
          </rPr>
          <t>as obtained from output calculations for crops</t>
        </r>
      </text>
    </comment>
    <comment ref="C20" authorId="0">
      <text>
        <r>
          <rPr>
            <sz val="9"/>
            <rFont val="Tahoma"/>
            <family val="2"/>
          </rPr>
          <t>as obtained from output calculations for crops</t>
        </r>
      </text>
    </comment>
    <comment ref="D20" authorId="0">
      <text>
        <r>
          <rPr>
            <sz val="9"/>
            <rFont val="Tahoma"/>
            <family val="2"/>
          </rPr>
          <t>as obtained from output calculations for crops</t>
        </r>
      </text>
    </comment>
  </commentList>
</comments>
</file>

<file path=xl/comments38.xml><?xml version="1.0" encoding="utf-8"?>
<comments xmlns="http://schemas.openxmlformats.org/spreadsheetml/2006/main">
  <authors>
    <author>MAYER Christina</author>
  </authors>
  <commentList>
    <comment ref="C30" authorId="0">
      <text>
        <r>
          <rPr>
            <sz val="9"/>
            <rFont val="Tahoma"/>
            <family val="2"/>
          </rPr>
          <t>according to EAA output calculations</t>
        </r>
      </text>
    </comment>
    <comment ref="D30" authorId="0">
      <text>
        <r>
          <rPr>
            <sz val="9"/>
            <rFont val="Tahoma"/>
            <family val="2"/>
          </rPr>
          <t>according to calculations based on the latest available Turnover Tax Statistics</t>
        </r>
      </text>
    </comment>
    <comment ref="C31" authorId="0">
      <text>
        <r>
          <rPr>
            <sz val="9"/>
            <rFont val="Tahoma"/>
            <family val="2"/>
          </rPr>
          <t>according to calculations based on EAA data</t>
        </r>
      </text>
    </comment>
    <comment ref="D31" authorId="0">
      <text>
        <r>
          <rPr>
            <sz val="9"/>
            <rFont val="Tahoma"/>
            <family val="2"/>
          </rPr>
          <t>according to calculations based on the latest available Turnover Tax Statistics</t>
        </r>
      </text>
    </comment>
    <comment ref="E31" authorId="0">
      <text>
        <r>
          <rPr>
            <sz val="9"/>
            <rFont val="Tahoma"/>
            <family val="2"/>
          </rPr>
          <t>notional amount of input tax which flat-rate farmers would have deducted if they had been covered by normal arrangements</t>
        </r>
      </text>
    </comment>
    <comment ref="C32" authorId="0">
      <text>
        <r>
          <rPr>
            <sz val="9"/>
            <rFont val="Tahoma"/>
            <family val="2"/>
          </rPr>
          <t>according to EAA output calculations</t>
        </r>
      </text>
    </comment>
    <comment ref="D32" authorId="0">
      <text>
        <r>
          <rPr>
            <sz val="9"/>
            <rFont val="Tahoma"/>
            <family val="2"/>
          </rPr>
          <t>according to calculations based on the latest available Turnover Tax Statistics</t>
        </r>
      </text>
    </comment>
    <comment ref="C33" authorId="0">
      <text>
        <r>
          <rPr>
            <sz val="9"/>
            <rFont val="Tahoma"/>
            <family val="2"/>
          </rPr>
          <t>assumption: 12% of turnover</t>
        </r>
      </text>
    </comment>
    <comment ref="D33" authorId="0">
      <text>
        <r>
          <rPr>
            <sz val="9"/>
            <rFont val="Tahoma"/>
            <family val="2"/>
          </rPr>
          <t>assumption: 12% of turnover</t>
        </r>
      </text>
    </comment>
  </commentList>
</comments>
</file>

<file path=xl/comments44.xml><?xml version="1.0" encoding="utf-8"?>
<comments xmlns="http://schemas.openxmlformats.org/spreadsheetml/2006/main">
  <authors>
    <author>MAYER Christina</author>
  </authors>
  <commentList>
    <comment ref="B14" authorId="0">
      <text>
        <r>
          <rPr>
            <sz val="9"/>
            <rFont val="Tahoma"/>
            <family val="2"/>
          </rPr>
          <t>Marketed production according to Short term statistics in industry and construction (results of the primary survey) + supplement for small and micro enterprises</t>
        </r>
      </text>
    </comment>
    <comment ref="B15" authorId="0">
      <text>
        <r>
          <rPr>
            <sz val="9"/>
            <rFont val="Tahoma"/>
            <family val="2"/>
          </rPr>
          <t>exports according to Foreign Trade Statistics adjusted for transport costs</t>
        </r>
      </text>
    </comment>
    <comment ref="B16" authorId="0">
      <text>
        <r>
          <rPr>
            <sz val="9"/>
            <rFont val="Tahoma"/>
            <family val="2"/>
          </rPr>
          <t xml:space="preserve">imports according to Foreign Trade Statistics </t>
        </r>
      </text>
    </comment>
    <comment ref="B31" authorId="0">
      <text>
        <r>
          <rPr>
            <sz val="9"/>
            <rFont val="Tahoma"/>
            <family val="2"/>
          </rPr>
          <t>Marketed production according to Short term statistics in industry and construction (results of the primary survey) + supplement for small and micro enterprises</t>
        </r>
      </text>
    </comment>
    <comment ref="B32" authorId="0">
      <text>
        <r>
          <rPr>
            <sz val="9"/>
            <rFont val="Tahoma"/>
            <family val="2"/>
          </rPr>
          <t>exports according to Foreign Trade Statistics adjusted for transport costs</t>
        </r>
      </text>
    </comment>
    <comment ref="B33" authorId="0">
      <text>
        <r>
          <rPr>
            <sz val="9"/>
            <rFont val="Tahoma"/>
            <family val="2"/>
          </rPr>
          <t xml:space="preserve">imports according to Foreign Trade Statistics </t>
        </r>
      </text>
    </comment>
  </commentList>
</comments>
</file>

<file path=xl/comments46.xml><?xml version="1.0" encoding="utf-8"?>
<comments xmlns="http://schemas.openxmlformats.org/spreadsheetml/2006/main">
  <authors>
    <author>MAYER Christina</author>
  </authors>
  <commentList>
    <comment ref="C19" authorId="0">
      <text>
        <r>
          <rPr>
            <sz val="9"/>
            <rFont val="Tahoma"/>
            <family val="2"/>
          </rPr>
          <t>extrapolation of FADN values</t>
        </r>
      </text>
    </comment>
    <comment ref="C20" authorId="0">
      <text>
        <r>
          <rPr>
            <sz val="9"/>
            <rFont val="Tahoma"/>
            <family val="2"/>
          </rPr>
          <t>extrapolation of FADN values</t>
        </r>
      </text>
    </comment>
  </commentList>
</comments>
</file>

<file path=xl/sharedStrings.xml><?xml version="1.0" encoding="utf-8"?>
<sst xmlns="http://schemas.openxmlformats.org/spreadsheetml/2006/main" count="2075" uniqueCount="468">
  <si>
    <t>Production</t>
  </si>
  <si>
    <t>Uses</t>
  </si>
  <si>
    <t>Usable output</t>
  </si>
  <si>
    <t>Quantity</t>
  </si>
  <si>
    <t>Price</t>
  </si>
  <si>
    <t>Value at producer prices</t>
  </si>
  <si>
    <t>Subsidies on products</t>
  </si>
  <si>
    <t>Value at basic prices</t>
  </si>
  <si>
    <t>-Losses</t>
  </si>
  <si>
    <t>Total</t>
  </si>
  <si>
    <t>Current prices</t>
  </si>
  <si>
    <t>Prices n-1</t>
  </si>
  <si>
    <t>Taxes on products</t>
  </si>
  <si>
    <t>Responsible</t>
  </si>
  <si>
    <t>Scope</t>
  </si>
  <si>
    <t>Instructions</t>
  </si>
  <si>
    <r>
      <rPr>
        <sz val="10"/>
        <rFont val="Arial"/>
        <family val="2"/>
      </rPr>
      <t>CONTACT for doubts on filling table:</t>
    </r>
    <r>
      <rPr>
        <u val="single"/>
        <sz val="10"/>
        <color rgb="FF0000FF"/>
        <rFont val="Arial"/>
        <family val="2"/>
      </rPr>
      <t xml:space="preserve"> ESTAT-EAP@ec.europa.eu</t>
    </r>
  </si>
  <si>
    <t>Country</t>
  </si>
  <si>
    <t>If the numerical examples have similarities with other common chapters, indicate them on the related sheet, do not paste the same values.</t>
  </si>
  <si>
    <t xml:space="preserve">In the sheet named 'Country &amp; responsible' provide the information
Provide the values for Production (losses and production), ensuring that usable output is correctly automatically calculated. Then complete with quantities and prices according to the numerical example developed.
The example given already contains some formulas but you can change them to suit your own circumstances.
</t>
  </si>
  <si>
    <t>Cereals</t>
  </si>
  <si>
    <t>Potatoes</t>
  </si>
  <si>
    <t>Wine</t>
  </si>
  <si>
    <t>Other taxes on production</t>
  </si>
  <si>
    <t>Other subsidies on production</t>
  </si>
  <si>
    <t>Interest paid</t>
  </si>
  <si>
    <t>Interest received</t>
  </si>
  <si>
    <t>Changes in stocks</t>
  </si>
  <si>
    <t>Numerical example - Cereals</t>
  </si>
  <si>
    <t>Production in 1 000 tons</t>
  </si>
  <si>
    <t>(NC 01110)</t>
  </si>
  <si>
    <t>-Intra-unit consumption: Seeds</t>
  </si>
  <si>
    <t>Usable output minus own seed production</t>
  </si>
  <si>
    <t>Intra-unit consumption: Feedingstuffs</t>
  </si>
  <si>
    <t>Intra-unit consumption: Other</t>
  </si>
  <si>
    <t>Processing by producers (separable activities)</t>
  </si>
  <si>
    <t>Own final consumption</t>
  </si>
  <si>
    <t>12_1</t>
  </si>
  <si>
    <t>Sales to other agricultural units</t>
  </si>
  <si>
    <t>12_2</t>
  </si>
  <si>
    <t>Sales outside of the industry</t>
  </si>
  <si>
    <t>12_3</t>
  </si>
  <si>
    <t>Sales abroad</t>
  </si>
  <si>
    <t>Own-account produced fixed capital goods</t>
  </si>
  <si>
    <t>Numerical example - Oilseeds and oleaginous fruits (including seeds)</t>
  </si>
  <si>
    <t>(NC 02130)</t>
  </si>
  <si>
    <t>Numerical example - Protein crops (including seeds)</t>
  </si>
  <si>
    <t>(NC 02210)</t>
  </si>
  <si>
    <t>Numerical example - Sugar beet (including seeds)</t>
  </si>
  <si>
    <t>(NC 02400)</t>
  </si>
  <si>
    <t>Numerical example - Other industrial crops</t>
  </si>
  <si>
    <t>(NC 02920)</t>
  </si>
  <si>
    <t>Numerical example - Forage plants</t>
  </si>
  <si>
    <t>(NC 03932)</t>
  </si>
  <si>
    <t>Numerical example - Fresh vegetables</t>
  </si>
  <si>
    <t>(NC 04122)</t>
  </si>
  <si>
    <t>Numerical example - Nursery plants, ornamental plants and flowers (including Christmas trees)</t>
  </si>
  <si>
    <t>Production in 1 000 pieces</t>
  </si>
  <si>
    <t>Numerical example - Plantations</t>
  </si>
  <si>
    <t>Area in hectares</t>
  </si>
  <si>
    <t>(NC 0423100)</t>
  </si>
  <si>
    <t>Numerical example - Potatoes (including seeds)</t>
  </si>
  <si>
    <t>(NC 05000)</t>
  </si>
  <si>
    <t>Numerical example - Fruits</t>
  </si>
  <si>
    <t>(NC 0619210)</t>
  </si>
  <si>
    <t>Numerical example - Wine</t>
  </si>
  <si>
    <t>(NC 07000)</t>
  </si>
  <si>
    <t>Production in 1000 l</t>
  </si>
  <si>
    <t>Numerical example - Seeds</t>
  </si>
  <si>
    <t>(NC 0921070)</t>
  </si>
  <si>
    <t>Production in tons</t>
  </si>
  <si>
    <t>Production in 1 000 tons live weight</t>
  </si>
  <si>
    <t>(NC 11140)</t>
  </si>
  <si>
    <t>1 000 tons live weight</t>
  </si>
  <si>
    <t>Slaughterings</t>
  </si>
  <si>
    <t>Gross indigenous production</t>
  </si>
  <si>
    <t>-Imports in live animals</t>
  </si>
  <si>
    <t>+Exports in live animals</t>
  </si>
  <si>
    <t>Initial stocks</t>
  </si>
  <si>
    <t>Final stocks</t>
  </si>
  <si>
    <t>(NC 11130)</t>
  </si>
  <si>
    <t>Change in number of livestock</t>
  </si>
  <si>
    <t>Culling discount</t>
  </si>
  <si>
    <t>Numerical examples - Cattle</t>
  </si>
  <si>
    <t>(NC 11210)</t>
  </si>
  <si>
    <t>1 000 heads</t>
  </si>
  <si>
    <t>(NC 11412)</t>
  </si>
  <si>
    <t>Numerical example - Pigs</t>
  </si>
  <si>
    <t>Numerical example - Sheep and goats</t>
  </si>
  <si>
    <t>Numerical example - Poultry</t>
  </si>
  <si>
    <t>(NC 11510)</t>
  </si>
  <si>
    <t>Finishedly fattened animals (1 000 heads)</t>
  </si>
  <si>
    <t>Finishedly fattened animals (1 000 tons live weight)</t>
  </si>
  <si>
    <t>Carcass weight (kg)</t>
  </si>
  <si>
    <t>Gross indigenous production (1 000 tons live weight)</t>
  </si>
  <si>
    <t>Numerical example - Milk</t>
  </si>
  <si>
    <t>Numerical example - Equines, other animals</t>
  </si>
  <si>
    <t>(NC 11912)</t>
  </si>
  <si>
    <t>bucks</t>
  </si>
  <si>
    <t>dams</t>
  </si>
  <si>
    <t>fawns</t>
  </si>
  <si>
    <t>Number of game shot (1 000 heads)</t>
  </si>
  <si>
    <t>Production in 1 000 tons dead weight</t>
  </si>
  <si>
    <t>Dead weight (kg)</t>
  </si>
  <si>
    <t>(NC 12110)</t>
  </si>
  <si>
    <t>Intra-unit consumption: Seeds</t>
  </si>
  <si>
    <t>Usable output minus own feedingstuffs</t>
  </si>
  <si>
    <t>Coverage rate (%)</t>
  </si>
  <si>
    <t>Losses (%)</t>
  </si>
  <si>
    <t>Dressing percentage (%)</t>
  </si>
  <si>
    <t>Net export of animals for breeding and production (1 000 tons live weight)</t>
  </si>
  <si>
    <t>Numerical example - Eggs</t>
  </si>
  <si>
    <t>(NC 12210)</t>
  </si>
  <si>
    <t>Numerical example - Other animal products</t>
  </si>
  <si>
    <t>(NC 12931)</t>
  </si>
  <si>
    <t>Numerical example - Agricultural services output</t>
  </si>
  <si>
    <t>(NC 15100)</t>
  </si>
  <si>
    <t>Numerical example - Non-agricultural secondary activities (inseparable)</t>
  </si>
  <si>
    <t>(NC 17900)</t>
  </si>
  <si>
    <t>Revenues from direct marketing of untreated, unprocessed primary products</t>
  </si>
  <si>
    <t>Revenues from the direct marketing of treated or processed primary products</t>
  </si>
  <si>
    <t>Revenues from Buschenschank and small Heurige taverns</t>
  </si>
  <si>
    <t>Revenues from secondary agricultural activities</t>
  </si>
  <si>
    <t>Revenues from tourist-accomodation services</t>
  </si>
  <si>
    <t>Average revenue per hectare of reduced agricultural area</t>
  </si>
  <si>
    <t>in hectares</t>
  </si>
  <si>
    <t>Value</t>
  </si>
  <si>
    <t>Numerical example - Seeds and planting stock (intermediate consumption)</t>
  </si>
  <si>
    <t>Operating expenditure on seeds</t>
  </si>
  <si>
    <t>Operating expenditure on horticultural planting stock</t>
  </si>
  <si>
    <t>Operating expenditure on planting stock for viticulture</t>
  </si>
  <si>
    <t>Operating expenditure on planting stock for fruit-growing</t>
  </si>
  <si>
    <t>19010 Seeds and planting stock (intermediate consumption)</t>
  </si>
  <si>
    <t>19011 Seeds and planting stock supplied by other agricultural holdings</t>
  </si>
  <si>
    <t>19012 Seeds and planting stock purchased from outside the agricultural ‘industry’</t>
  </si>
  <si>
    <t>(NC 19010)</t>
  </si>
  <si>
    <t>:</t>
  </si>
  <si>
    <t>Numerical example - Energy, lubricants</t>
  </si>
  <si>
    <t>(NC 19020)</t>
  </si>
  <si>
    <t>19020 Energy, lubricants</t>
  </si>
  <si>
    <t>19021 Electricity</t>
  </si>
  <si>
    <t>19022 Gas</t>
  </si>
  <si>
    <t>Price index</t>
  </si>
  <si>
    <t>Volume Index</t>
  </si>
  <si>
    <t>19023 Other fuels and propellants</t>
  </si>
  <si>
    <t>19029 Other</t>
  </si>
  <si>
    <t xml:space="preserve">Petrol and two-stroke fuel                   </t>
  </si>
  <si>
    <t xml:space="preserve">Diesel oil                               </t>
  </si>
  <si>
    <t xml:space="preserve">Motor fuels for passenger cars                    </t>
  </si>
  <si>
    <t xml:space="preserve">Fuel oil                                     </t>
  </si>
  <si>
    <t>Biofuels</t>
  </si>
  <si>
    <t>Extrapolated value</t>
  </si>
  <si>
    <t>Expenditure on electricity</t>
  </si>
  <si>
    <t>Gas and combustibles</t>
  </si>
  <si>
    <t>Share of small-scale forests</t>
  </si>
  <si>
    <t>in %</t>
  </si>
  <si>
    <t>Adjusted value</t>
  </si>
  <si>
    <t>Numerical example - Fertilisers and soil improvers</t>
  </si>
  <si>
    <t>(NC 19030)</t>
  </si>
  <si>
    <t>19030 Fertilisers and soil improvers</t>
  </si>
  <si>
    <t>19031 Fertilisers supplied by other agricultural holdings</t>
  </si>
  <si>
    <t>19032 Fertilisers purchased from outside the agricultural industry</t>
  </si>
  <si>
    <t>Fertilisers</t>
  </si>
  <si>
    <t>Numerical example - Plant protection products, herbicides, insecticides and pesticides</t>
  </si>
  <si>
    <t>(NC 19040)</t>
  </si>
  <si>
    <t>19040 Plant protection products, herbicides, insecticides and pesticides</t>
  </si>
  <si>
    <t>Domestic turnover</t>
  </si>
  <si>
    <t>Flat-rate percentage for the profit margin</t>
  </si>
  <si>
    <t>Average operating expenditure per hectare of reduced agricultural area</t>
  </si>
  <si>
    <t>Average expenditure per hectare of reduced agricultural area</t>
  </si>
  <si>
    <t>Numerical example - Veterinary expenses</t>
  </si>
  <si>
    <t>(NC 19050)</t>
  </si>
  <si>
    <t>19050 Veterinary expenses</t>
  </si>
  <si>
    <t>Animal health (veterinarian, medicines, etc.)</t>
  </si>
  <si>
    <t>Numerical example - Feedingstuffs (intermediate consumption)</t>
  </si>
  <si>
    <t>(NC 19060)</t>
  </si>
  <si>
    <t>19060 Feedingstuffs (intermediate consumption)</t>
  </si>
  <si>
    <t>19061 Feedingstuffs supplied by other agricultural holdings</t>
  </si>
  <si>
    <t>19062 Feedingstuffs purchased from outside the agricultural industry</t>
  </si>
  <si>
    <t>19063 Feedingstuffs produced and consumed by the same holding</t>
  </si>
  <si>
    <t>Purchases from other agricultural holdings</t>
  </si>
  <si>
    <t>Concentrated feedingstuffs for roughage eaters</t>
  </si>
  <si>
    <t xml:space="preserve">Concentrated feedingstuffs for pigs               </t>
  </si>
  <si>
    <t xml:space="preserve">Concentrated feedingstuffs for other animals          </t>
  </si>
  <si>
    <t>Numerical example - Maintenance of materials</t>
  </si>
  <si>
    <t>(NC 19070)</t>
  </si>
  <si>
    <t>19070 Maintenance of materials</t>
  </si>
  <si>
    <t>Maintenance of machinery and equipment</t>
  </si>
  <si>
    <t>Maintenance of passenger cars (share assignable to business expenditure)</t>
  </si>
  <si>
    <t>Numerical example - Maintenance of buildings</t>
  </si>
  <si>
    <t>19080 Maintenance of buildings</t>
  </si>
  <si>
    <t>Maintenance of farm buildings (for business use)</t>
  </si>
  <si>
    <t>Numerical example - Agricultural services</t>
  </si>
  <si>
    <t>(NC 19090)</t>
  </si>
  <si>
    <t>19090 Agricultural Services</t>
  </si>
  <si>
    <t>19090 Agricultural services</t>
  </si>
  <si>
    <t>Transport and machinery services</t>
  </si>
  <si>
    <t>Agricultural expenses included in the FADN item ‘transport and machinery services’ which do not constitute agricultural services according to EAA definitions</t>
  </si>
  <si>
    <t>Adjustments</t>
  </si>
  <si>
    <t>Volume index</t>
  </si>
  <si>
    <t>Numerical example - Financial Intermediation Services Indirectly Measured (FISIM)</t>
  </si>
  <si>
    <t>(NC 19095)</t>
  </si>
  <si>
    <t>19095 FISIM</t>
  </si>
  <si>
    <t>Ratios between FISIM and interest flows for the national economcy as a whole</t>
  </si>
  <si>
    <t>For loans</t>
  </si>
  <si>
    <t>For deposits</t>
  </si>
  <si>
    <t>Numerical example - Other goods and services</t>
  </si>
  <si>
    <t>(NC 19900)</t>
  </si>
  <si>
    <t>1995111 Other expenditure on crop cultivation</t>
  </si>
  <si>
    <t>1990000 Other goods and services</t>
  </si>
  <si>
    <t>1991000 Low-value assets</t>
  </si>
  <si>
    <t>1992100 General administrative expenditure</t>
  </si>
  <si>
    <t>1992200 Telecommunications costs</t>
  </si>
  <si>
    <t>1992300 Membership fees, inspection control fees</t>
  </si>
  <si>
    <t>1993000 Service charges for insurances</t>
  </si>
  <si>
    <t>1994100 Consumables</t>
  </si>
  <si>
    <t>1994200 Uncollectible receivables</t>
  </si>
  <si>
    <t>1994300 Slaughter fees</t>
  </si>
  <si>
    <t>1999900 Others</t>
  </si>
  <si>
    <t>1995112 Expenditure on viticulture</t>
  </si>
  <si>
    <t>1995120 Supplement for horticulture</t>
  </si>
  <si>
    <t>1995130 Maintenance of land improvements</t>
  </si>
  <si>
    <t>1995210 Costs arising from exchanges of breeding and productive animals between farms</t>
  </si>
  <si>
    <t>1995230 Insemination</t>
  </si>
  <si>
    <t>1995240 Other expenditure for livestock farming</t>
  </si>
  <si>
    <t>1995311 Low-value assets for tourist accommodation services</t>
  </si>
  <si>
    <t>1995220 Leasing of milk quotas</t>
  </si>
  <si>
    <t>1995312 Current expenditure for tourist accommodation services</t>
  </si>
  <si>
    <t>1995313 Food for tourist accommodation services</t>
  </si>
  <si>
    <t>1995314 Preparation of meals for tourist accommodation services</t>
  </si>
  <si>
    <t>1995324 Expenditure for direct marketing</t>
  </si>
  <si>
    <t>1995325 Marketing and advertising costs</t>
  </si>
  <si>
    <t>1995331 Low-value assets for secondary agricultural activities</t>
  </si>
  <si>
    <t>1995332 Current expenditure for secondary agricultural activities</t>
  </si>
  <si>
    <t>1997100 Water</t>
  </si>
  <si>
    <t>1997200 Waste disposal</t>
  </si>
  <si>
    <t>1998000 Other services</t>
  </si>
  <si>
    <t>1999100 Rental payments for non-residential buildings, road charges</t>
  </si>
  <si>
    <t>(NC 23000)</t>
  </si>
  <si>
    <t>Components</t>
  </si>
  <si>
    <t>Numerical example - Compensation of Employees</t>
  </si>
  <si>
    <t>Total gross wages and salaries (D.11)</t>
  </si>
  <si>
    <t>Imputed social contributions (D.122)</t>
  </si>
  <si>
    <t>Compensation of employees</t>
  </si>
  <si>
    <t>Numerical example - Other taxes on production</t>
  </si>
  <si>
    <t>(NC 24000)</t>
  </si>
  <si>
    <t>Under-compensation of VAT (flat rate system)</t>
  </si>
  <si>
    <t>Land tax</t>
  </si>
  <si>
    <t>Land tax surcharges</t>
  </si>
  <si>
    <t>Charge from agricultural and forestry holdings</t>
  </si>
  <si>
    <t>Contribution of agricultural and forestry holdings to the equalisation fund for family allowances</t>
  </si>
  <si>
    <t>Membership fees payable to the Chambers of Agriculture</t>
  </si>
  <si>
    <t>Tax on production for sugar beet (proportion allocated to farmers)</t>
  </si>
  <si>
    <t xml:space="preserve">Employers contributions to the equalisation fund for family allowances </t>
  </si>
  <si>
    <t>Motor vehicles tax (business share)</t>
  </si>
  <si>
    <t>Engine-related insurance tax</t>
  </si>
  <si>
    <t>Actual social contributions (D.121)</t>
  </si>
  <si>
    <t>Employers' social contributions (D.12)</t>
  </si>
  <si>
    <t>Communal tax (Tax on sum of wages)</t>
  </si>
  <si>
    <t>Numerical example - Under-compensation of VAT</t>
  </si>
  <si>
    <t>(NC 24100)</t>
  </si>
  <si>
    <t xml:space="preserve">Input tax </t>
  </si>
  <si>
    <t>Own consumption</t>
  </si>
  <si>
    <t>Undercompensation of VAT</t>
  </si>
  <si>
    <t>Agriculture as a whole</t>
  </si>
  <si>
    <t>thereof farmers covered by normal VAT arrangements</t>
  </si>
  <si>
    <t>Turnover (deliveries and own consumption)</t>
  </si>
  <si>
    <t>Flat-rate compensation percentage</t>
  </si>
  <si>
    <t>Direct sales to final consumers</t>
  </si>
  <si>
    <t>thereof flat-rate farmers</t>
  </si>
  <si>
    <t>Percentage of the input VAT charge</t>
  </si>
  <si>
    <t>Numerical example - Other subsidies on production</t>
  </si>
  <si>
    <t>(NC 25000)</t>
  </si>
  <si>
    <t>Other environmental measures</t>
  </si>
  <si>
    <t>Energy from biomass</t>
  </si>
  <si>
    <t>Premiums for alpine farming</t>
  </si>
  <si>
    <t>Payments for areas with natural constraints</t>
  </si>
  <si>
    <t>Single farm payment</t>
  </si>
  <si>
    <t>Quality enhancement</t>
  </si>
  <si>
    <t>Compensation for damage due to natural hazards</t>
  </si>
  <si>
    <t>Compansatory payments for livestock diseases</t>
  </si>
  <si>
    <t>Others</t>
  </si>
  <si>
    <t>Numerical example - Rents and other real estate rental charges to be paid</t>
  </si>
  <si>
    <t>(NC 28000)</t>
  </si>
  <si>
    <t>Rental payments for agricultural land</t>
  </si>
  <si>
    <t>28000 Rents and other real estate rental charges to be paid</t>
  </si>
  <si>
    <t>Interest-rate subsidies</t>
  </si>
  <si>
    <t>(NC 29000)</t>
  </si>
  <si>
    <t>Discount for aquaculture</t>
  </si>
  <si>
    <t>FISIM on loans</t>
  </si>
  <si>
    <t>Actual interest paid</t>
  </si>
  <si>
    <t>Interest paid on loans</t>
  </si>
  <si>
    <t>(NC 30000)</t>
  </si>
  <si>
    <t>FISIM on deposits</t>
  </si>
  <si>
    <t>Actual interest received</t>
  </si>
  <si>
    <t>Interest received
(value adjusted for FISIM)</t>
  </si>
  <si>
    <t>Interests (revenues; as far as business assets are concerned)</t>
  </si>
  <si>
    <t>Numerical examples - GFCF in agricultural products</t>
  </si>
  <si>
    <t>(NC 32200)</t>
  </si>
  <si>
    <t>Cows</t>
  </si>
  <si>
    <t>Breeding sows</t>
  </si>
  <si>
    <t>Fixed asset livestock</t>
  </si>
  <si>
    <t>Difference</t>
  </si>
  <si>
    <t>Price of fixed asset animal</t>
  </si>
  <si>
    <t>Price of cull animal</t>
  </si>
  <si>
    <t>Change in livestock population*)</t>
  </si>
  <si>
    <t>Quantities in 1 000 tons live weight</t>
  </si>
  <si>
    <t>*) Final stocks - initial stocks</t>
  </si>
  <si>
    <t>Numerical examples - GFCF in non-agricultural products</t>
  </si>
  <si>
    <t>(NC 33100)</t>
  </si>
  <si>
    <t>GFCF in machines and other equipment</t>
  </si>
  <si>
    <t>GFCF in transport equipment</t>
  </si>
  <si>
    <t>GFCF in materials</t>
  </si>
  <si>
    <t>Share of forestry</t>
  </si>
  <si>
    <t>Agriculture</t>
  </si>
  <si>
    <t>Agriculture and forestry</t>
  </si>
  <si>
    <t>Calculations for agriculture and forestry together</t>
  </si>
  <si>
    <t>Supplement for trade margins and freight (%)</t>
  </si>
  <si>
    <t>Supplement for major repairs and trade margins for used machines (%)</t>
  </si>
  <si>
    <t>New registrations (numbers)</t>
  </si>
  <si>
    <t>Share for business use</t>
  </si>
  <si>
    <t>Registrations of used vehicles (numbers)</t>
  </si>
  <si>
    <t>Deregistrations (numbers)</t>
  </si>
  <si>
    <t>Share of sales in deregistrations (%)</t>
  </si>
  <si>
    <t>Sales of used cars (numbers)</t>
  </si>
  <si>
    <t>1. Materials</t>
  </si>
  <si>
    <t>1.1 Machines and other equipment</t>
  </si>
  <si>
    <t>1.1.1 Typical agricultural and forestry machines and equipment</t>
  </si>
  <si>
    <t>1.1.2 Other machines and equipment used in agriculture and forestry</t>
  </si>
  <si>
    <t>1.2 Transport equipment</t>
  </si>
  <si>
    <t>1.2.1 Tractors and traction engines</t>
  </si>
  <si>
    <t>1.2.2 Trailers</t>
  </si>
  <si>
    <t>1.2.3 Passenger cars</t>
  </si>
  <si>
    <t>1.2.4 Lorries</t>
  </si>
  <si>
    <t>(NC 33200)</t>
  </si>
  <si>
    <t>Average value per hectare of reduced agricultural area</t>
  </si>
  <si>
    <t>Extrapolated values</t>
  </si>
  <si>
    <t>Investments in non-residential farm buildings</t>
  </si>
  <si>
    <t>Investments in land improvements</t>
  </si>
  <si>
    <t>Investments in secondary agricultural activities</t>
  </si>
  <si>
    <t>Investments in tourist-accommodation services</t>
  </si>
  <si>
    <t>Cash expenses</t>
  </si>
  <si>
    <t>Expenses in kind</t>
  </si>
  <si>
    <t>Adjustment for disproportionate high investment rate of FADN holdings</t>
  </si>
  <si>
    <t>GFCF Agriculture</t>
  </si>
  <si>
    <t>(NC 21100)</t>
  </si>
  <si>
    <t>Numerical examples - Consumption of fixed capital (CFC)</t>
  </si>
  <si>
    <t>Price Index (2010=100)</t>
  </si>
  <si>
    <t>Geometric depreciation rate</t>
  </si>
  <si>
    <t>33200 GFCF in buildings (in current prices)</t>
  </si>
  <si>
    <t xml:space="preserve">GFCF
</t>
  </si>
  <si>
    <t>(NC36000)</t>
  </si>
  <si>
    <t>Changes in output stocks</t>
  </si>
  <si>
    <t>Vegetables</t>
  </si>
  <si>
    <t>Fruit</t>
  </si>
  <si>
    <t>Livestock considered to be stocks</t>
  </si>
  <si>
    <t>Changes in input stocks</t>
  </si>
  <si>
    <t>Initial Stocks (current prices)</t>
  </si>
  <si>
    <t>Final Stocks (current prices)</t>
  </si>
  <si>
    <t>Numerical example - Capital transfers</t>
  </si>
  <si>
    <t>(NC 37000)</t>
  </si>
  <si>
    <t>Capital transfers</t>
  </si>
  <si>
    <t>Investment grants</t>
  </si>
  <si>
    <t>Improvement of transport accessibility in rural areas (national measures)</t>
  </si>
  <si>
    <t>Agricultural operations; Hydraulic engineering in agriculture</t>
  </si>
  <si>
    <t>Other capital transfers</t>
  </si>
  <si>
    <t>Restructuring and conversion of vineyards</t>
  </si>
  <si>
    <t>Modernisation of agricultural holdings; Investment supports - national measures; Setting up of young farmers</t>
  </si>
  <si>
    <t>FSS = Farm Structure Survey</t>
  </si>
  <si>
    <t>(NC 0422100)</t>
  </si>
  <si>
    <t>Since all agricultural services simultaneously represent intra-unit consumption of the agricultural industry, the output of agricultural services corresponds to the intermediate consumption item "Agricultural services" on the uses side of the production account.</t>
  </si>
  <si>
    <t xml:space="preserve">Turnover excluding own consumption and direct sales </t>
  </si>
  <si>
    <t>Interest paid (value adjusted for FISIM and interest-rate subsidies)</t>
  </si>
  <si>
    <t/>
  </si>
  <si>
    <t>Soft wheat and spelt 2014</t>
  </si>
  <si>
    <t>Prices in NAC/1 000 kg</t>
  </si>
  <si>
    <t>Values in million NAC</t>
  </si>
  <si>
    <t>Price index (2019=100)</t>
  </si>
  <si>
    <t>Volume index (2019=100)</t>
  </si>
  <si>
    <t>Soya 2020</t>
  </si>
  <si>
    <t>Prices in NAC/1 000 pieces</t>
  </si>
  <si>
    <t>Prices in NAC/hectare</t>
  </si>
  <si>
    <t>Prices in NAC/1000 l</t>
  </si>
  <si>
    <t>in NAC/hectare</t>
  </si>
  <si>
    <t>in million NAC</t>
  </si>
  <si>
    <t>Interest flows - agriculture (in million NAC)</t>
  </si>
  <si>
    <t>FISIM (in million NAC)</t>
  </si>
  <si>
    <t>GFCF (million NAC)</t>
  </si>
  <si>
    <t>Domestic production (million NAC)</t>
  </si>
  <si>
    <t>Exports (million NAC)</t>
  </si>
  <si>
    <t>Imports (million NAC)</t>
  </si>
  <si>
    <t>Domestic sales (million NAC)</t>
  </si>
  <si>
    <t>Average selling price (NAC)</t>
  </si>
  <si>
    <t>Supplement for major repairs and trade margins for used machines (million NAC)</t>
  </si>
  <si>
    <t>New registrations for business use (million NAC)</t>
  </si>
  <si>
    <t>Registrations of used vehicles for business use (million NAC)</t>
  </si>
  <si>
    <t>Sales of used cars (million NAC)</t>
  </si>
  <si>
    <t>GFCF (in current prices, million NAC)</t>
  </si>
  <si>
    <t>GFCF (in constant 2010 prices, million NAC)</t>
  </si>
  <si>
    <t>CFC (in current prices, million NAC)</t>
  </si>
  <si>
    <t>CFC (in constant 2010 prices, million NAC)</t>
  </si>
  <si>
    <t>Grain Peas 2020</t>
  </si>
  <si>
    <t>Sugar beet 2020</t>
  </si>
  <si>
    <t>Hops 2020</t>
  </si>
  <si>
    <t>Capital transfers 2020</t>
  </si>
  <si>
    <t>Changes in stocks 2020</t>
  </si>
  <si>
    <t>CFC in equipment 2020</t>
  </si>
  <si>
    <t>GFCF in materials 2020</t>
  </si>
  <si>
    <t>GFCF in buildings 2020</t>
  </si>
  <si>
    <t>GFCF in animals 2020</t>
  </si>
  <si>
    <t>Interest received 2020</t>
  </si>
  <si>
    <t>Interest paid 2020</t>
  </si>
  <si>
    <t>Rents and other real estate rental charges to be paid 2020</t>
  </si>
  <si>
    <t>Other subsidies on production 2020</t>
  </si>
  <si>
    <t>Other taxes on production 2020</t>
  </si>
  <si>
    <t>Under-compensation of VAT 2020</t>
  </si>
  <si>
    <t>Compensation of Employees 2020</t>
  </si>
  <si>
    <t>Other goods and services 2020</t>
  </si>
  <si>
    <t>FISIM 2020</t>
  </si>
  <si>
    <t>Agricultural services 2020</t>
  </si>
  <si>
    <t>Maintenance of buildings 2020</t>
  </si>
  <si>
    <t>Maintenance of materials 2020</t>
  </si>
  <si>
    <t>Feedingstuffs (intermediate consumption) 2020</t>
  </si>
  <si>
    <t>Veterinary expenses 2020</t>
  </si>
  <si>
    <t>Plant protection products, herbicides, insecticides and pesticides 2020</t>
  </si>
  <si>
    <t>Fertilisers and soil improvers 2020</t>
  </si>
  <si>
    <t>Energy, lubricants 2020</t>
  </si>
  <si>
    <t>Seeds and planting stock (intermediate consumption) 2020</t>
  </si>
  <si>
    <t>Other inseparable secondary activities (goods and services) 2020</t>
  </si>
  <si>
    <t>Agricultural Services 2020</t>
  </si>
  <si>
    <t>Honey 2020</t>
  </si>
  <si>
    <t>Hen eggs 2020</t>
  </si>
  <si>
    <t>Cows' milk 2020</t>
  </si>
  <si>
    <t>Other animals (Hunting): Roe deer 2020</t>
  </si>
  <si>
    <t>Other sheep 2020</t>
  </si>
  <si>
    <t>Broilers 2020</t>
  </si>
  <si>
    <t>Fattening pigs 2020</t>
  </si>
  <si>
    <t>Heifers 2020</t>
  </si>
  <si>
    <t>Cows 2020</t>
  </si>
  <si>
    <t>Golden oatgrass 2020</t>
  </si>
  <si>
    <t>Wine 2020</t>
  </si>
  <si>
    <t>Strawberries 2020</t>
  </si>
  <si>
    <t>Potatoes 2020</t>
  </si>
  <si>
    <t>Establishment of vineyards 2020</t>
  </si>
  <si>
    <t>Tomatoes under glass and plastic 2020</t>
  </si>
  <si>
    <t>Multiple hay-crop meadows 2020</t>
  </si>
  <si>
    <t>Total reduced agricultural area according to FSS 2019</t>
  </si>
  <si>
    <t>(2019=100)</t>
  </si>
  <si>
    <t>Pot plants 2020</t>
  </si>
  <si>
    <t>Entries of chicks 26.11.19- 25.11.20 (1 000 heads)</t>
  </si>
  <si>
    <t>1995321 Low-value assets for wine taverns</t>
  </si>
  <si>
    <t>1995322 Current expenditure for wine taverns</t>
  </si>
  <si>
    <t>1995323 Food for wine taverns</t>
  </si>
  <si>
    <t xml:space="preserve">Agri-environmental programme </t>
  </si>
  <si>
    <t xml:space="preserve">Calculations for agriculture </t>
  </si>
  <si>
    <t>Investment supports under Rural Development measures</t>
  </si>
  <si>
    <t>Supports under Rural Development measures</t>
  </si>
  <si>
    <t>Rural Development measures</t>
  </si>
  <si>
    <t>Producer organisations; Organic farming associations; etc</t>
  </si>
  <si>
    <t>Changes in inventories</t>
  </si>
  <si>
    <t>Numerical examples - Changes in inventories</t>
  </si>
  <si>
    <t>Numerical example - Interest receivable</t>
  </si>
  <si>
    <t>30000 Interest receivable</t>
  </si>
  <si>
    <t>Numerical example - Interest payable</t>
  </si>
  <si>
    <t>29000 Interest payable</t>
  </si>
  <si>
    <t>1992400 Low-value expenditure for office machines</t>
  </si>
  <si>
    <r>
      <rPr>
        <b/>
        <sz val="16"/>
        <color theme="1"/>
        <rFont val="Arial"/>
        <family val="2"/>
      </rPr>
      <t>EAA Inventory 2020</t>
    </r>
    <r>
      <rPr>
        <sz val="9"/>
        <color theme="1"/>
        <rFont val="Arial"/>
        <family val="2"/>
      </rPr>
      <t xml:space="preserve">
</t>
    </r>
    <r>
      <rPr>
        <b/>
        <sz val="14"/>
        <color theme="1"/>
        <rFont val="Arial"/>
        <family val="2"/>
      </rPr>
      <t>Numerical example</t>
    </r>
  </si>
  <si>
    <t>This workbook is designed to be used as support to describe your different numerical examples requested in conjunction with the EAA Inventory 2020. It allows you to enter the relevant information referring to the  "NUMERICAL EXAMPLE" where you may detail in numbers how your values are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</si>
</sst>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0"/>
    <numFmt numFmtId="168" formatCode="0.0%"/>
    <numFmt numFmtId="169" formatCode="0.0000"/>
    <numFmt numFmtId="170" formatCode="0.0000%"/>
    <numFmt numFmtId="171" formatCode="#,##0.000"/>
  </numFmts>
  <fonts count="42">
    <font>
      <sz val="11"/>
      <color theme="1"/>
      <name val="Calibri"/>
      <family val="2"/>
      <scheme val="minor"/>
    </font>
    <font>
      <sz val="10"/>
      <name val="Arial"/>
      <family val="2"/>
    </font>
    <font>
      <sz val="11"/>
      <color theme="1"/>
      <name val="Arial"/>
      <family val="2"/>
    </font>
    <font>
      <b/>
      <sz val="11"/>
      <color theme="1"/>
      <name val="Calibri"/>
      <family val="2"/>
      <scheme val="minor"/>
    </font>
    <font>
      <b/>
      <sz val="14"/>
      <color theme="1"/>
      <name val="Calibri"/>
      <family val="2"/>
      <scheme val="minor"/>
    </font>
    <font>
      <b/>
      <u val="single"/>
      <sz val="11"/>
      <color theme="1"/>
      <name val="Calibri"/>
      <family val="2"/>
      <scheme val="minor"/>
    </font>
    <font>
      <b/>
      <sz val="15"/>
      <color theme="3"/>
      <name val="Calibri"/>
      <family val="2"/>
      <scheme val="minor"/>
    </font>
    <font>
      <u val="single"/>
      <sz val="10"/>
      <color theme="10"/>
      <name val="Arial"/>
      <family val="2"/>
    </font>
    <font>
      <sz val="9"/>
      <color theme="1"/>
      <name val="Arial"/>
      <family val="2"/>
    </font>
    <font>
      <b/>
      <sz val="16"/>
      <color rgb="FF808080"/>
      <name val="Arial"/>
      <family val="2"/>
    </font>
    <font>
      <u val="single"/>
      <sz val="10"/>
      <color rgb="FF0000FF"/>
      <name val="Arial"/>
      <family val="2"/>
    </font>
    <font>
      <b/>
      <sz val="16"/>
      <color theme="1"/>
      <name val="Arial"/>
      <family val="2"/>
    </font>
    <font>
      <b/>
      <sz val="14"/>
      <color theme="1"/>
      <name val="Arial"/>
      <family val="2"/>
    </font>
    <font>
      <b/>
      <sz val="9"/>
      <name val="Tahoma"/>
      <family val="2"/>
    </font>
    <font>
      <sz val="9"/>
      <name val="Tahoma"/>
      <family val="2"/>
    </font>
    <font>
      <sz val="11"/>
      <color rgb="FF660033"/>
      <name val="Calibri"/>
      <family val="2"/>
      <scheme val="minor"/>
    </font>
    <font>
      <i/>
      <sz val="11"/>
      <color rgb="FFFF0000"/>
      <name val="Calibri"/>
      <family val="2"/>
      <scheme val="minor"/>
    </font>
    <font>
      <i/>
      <sz val="11"/>
      <color theme="1"/>
      <name val="Calibri"/>
      <family val="2"/>
      <scheme val="minor"/>
    </font>
    <font>
      <sz val="11"/>
      <color rgb="FFFF0000"/>
      <name val="Calibri"/>
      <family val="2"/>
      <scheme val="minor"/>
    </font>
    <font>
      <b/>
      <sz val="18"/>
      <color theme="3"/>
      <name val="Calibri Light"/>
      <family val="2"/>
      <scheme val="major"/>
    </font>
    <font>
      <sz val="11"/>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11"/>
      <color theme="1"/>
      <name val="Calibri"/>
      <family val="2"/>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sz val="10"/>
      <name val="Calibri"/>
      <family val="2"/>
      <scheme val="minor"/>
    </font>
    <font>
      <sz val="9"/>
      <color theme="1"/>
      <name val="Calibri"/>
      <family val="2"/>
      <scheme val="minor"/>
    </font>
    <font>
      <i/>
      <sz val="11"/>
      <color rgb="FFC00000"/>
      <name val="Calibri"/>
      <family val="2"/>
      <scheme val="minor"/>
    </font>
    <font>
      <sz val="11"/>
      <color rgb="FFC00000"/>
      <name val="Calibri"/>
      <family val="2"/>
      <scheme val="minor"/>
    </font>
    <font>
      <sz val="11"/>
      <name val="Calibri"/>
      <family val="2"/>
      <scheme val="minor"/>
    </font>
    <font>
      <b/>
      <sz val="11"/>
      <color theme="1" tint="0.5"/>
      <name val="Arial"/>
      <family val="2"/>
    </font>
    <font>
      <b/>
      <sz val="11"/>
      <color rgb="FF000000" tint="0.5"/>
      <name val="Arial"/>
      <family val="2"/>
    </font>
    <font>
      <b/>
      <sz val="8"/>
      <name val="Calibri"/>
      <family val="2"/>
    </font>
  </fonts>
  <fills count="1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ck">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thin"/>
      <top style="thin"/>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medium"/>
      <top/>
      <bottom style="medium"/>
    </border>
    <border>
      <left/>
      <right style="medium"/>
      <top style="thin"/>
      <bottom style="thin"/>
    </border>
    <border>
      <left/>
      <right style="medium"/>
      <top style="thin"/>
      <bottom style="medium"/>
    </border>
    <border>
      <left style="medium"/>
      <right style="medium"/>
      <top/>
      <bottom style="medium"/>
    </border>
    <border>
      <left style="medium"/>
      <right style="medium"/>
      <top/>
      <bottom style="thin"/>
    </border>
    <border>
      <left/>
      <right style="medium"/>
      <top/>
      <bottom style="thin"/>
    </border>
    <border>
      <left style="medium"/>
      <right style="medium"/>
      <top style="medium"/>
      <bottom style="thin"/>
    </border>
    <border>
      <left/>
      <right style="medium"/>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thin"/>
      <right style="medium"/>
      <top style="thin"/>
      <bottom/>
    </border>
    <border>
      <left/>
      <right style="thin"/>
      <top style="thin"/>
      <bottom/>
    </border>
    <border>
      <left/>
      <right style="thin"/>
      <top style="thin"/>
      <bottom style="thin"/>
    </border>
    <border>
      <left style="medium"/>
      <right style="medium"/>
      <top style="thin"/>
      <bottom/>
    </border>
    <border>
      <left style="medium"/>
      <right style="thin"/>
      <top style="thin"/>
      <bottom/>
    </border>
    <border>
      <left style="thin"/>
      <right/>
      <top style="thin"/>
      <bottom/>
    </border>
    <border>
      <left/>
      <right style="thin"/>
      <top style="medium"/>
      <bottom style="thin"/>
    </border>
    <border>
      <left style="medium"/>
      <right style="thin"/>
      <top/>
      <bottom style="thin"/>
    </border>
    <border>
      <left style="thin"/>
      <right style="medium"/>
      <top/>
      <bottom style="thin"/>
    </border>
    <border>
      <left/>
      <right style="medium"/>
      <top style="medium"/>
      <bottom style="medium"/>
    </border>
    <border>
      <left style="thin"/>
      <right style="medium"/>
      <top/>
      <bottom/>
    </border>
    <border>
      <left style="thin"/>
      <right style="thin"/>
      <top/>
      <bottom style="thin"/>
    </border>
    <border>
      <left/>
      <right style="thin"/>
      <top/>
      <bottom style="thin"/>
    </border>
    <border>
      <left/>
      <right style="thin"/>
      <top style="thin"/>
      <bottom style="medium"/>
    </border>
    <border>
      <left style="thin"/>
      <right/>
      <top/>
      <bottom style="thin"/>
    </border>
    <border>
      <left style="medium"/>
      <right style="thin"/>
      <top/>
      <bottom style="medium"/>
    </border>
    <border>
      <left style="thin"/>
      <right/>
      <top/>
      <bottom style="medium"/>
    </border>
    <border>
      <left style="thin"/>
      <right style="thin"/>
      <top style="thin"/>
      <bottom style="thin"/>
    </border>
    <border>
      <left/>
      <right style="medium"/>
      <top/>
      <bottom style="medium"/>
    </border>
    <border>
      <left style="thin"/>
      <right/>
      <top style="medium"/>
      <bottom style="medium"/>
    </border>
    <border>
      <left style="thin"/>
      <right style="thin"/>
      <top style="medium"/>
      <bottom style="medium"/>
    </border>
    <border>
      <left/>
      <right style="thin"/>
      <top style="medium"/>
      <bottom style="medium"/>
    </border>
    <border>
      <left style="thin"/>
      <right style="thin"/>
      <top style="thin"/>
      <bottom/>
    </border>
    <border>
      <left style="thin"/>
      <right style="thin"/>
      <top/>
      <bottom style="medium"/>
    </border>
    <border>
      <left style="medium"/>
      <right style="thin"/>
      <top style="medium"/>
      <bottom style="thin"/>
    </border>
    <border>
      <left style="medium"/>
      <right style="medium"/>
      <top style="medium"/>
      <bottom/>
    </border>
    <border>
      <left style="medium"/>
      <right style="medium"/>
      <top/>
      <bottom/>
    </border>
    <border>
      <left style="thin"/>
      <right style="medium"/>
      <top style="medium"/>
      <bottom/>
    </border>
    <border>
      <left style="medium"/>
      <right style="thin"/>
      <top style="medium"/>
      <bottom/>
    </border>
    <border>
      <left style="thin"/>
      <right style="thin"/>
      <top style="medium"/>
      <bottom/>
    </border>
    <border>
      <left style="medium"/>
      <right style="thin"/>
      <top/>
      <bottom/>
    </border>
    <border>
      <left/>
      <right style="medium"/>
      <top style="medium"/>
      <bottom/>
    </border>
    <border>
      <left/>
      <right style="medium"/>
      <top style="thin"/>
      <bottom/>
    </border>
    <border>
      <left style="thin"/>
      <right/>
      <top style="medium"/>
      <bottom/>
    </border>
    <border>
      <left style="medium"/>
      <right/>
      <top style="medium"/>
      <bottom style="thin"/>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1" applyNumberFormat="0" applyFill="0" applyAlignment="0" applyProtection="0"/>
    <xf numFmtId="0" fontId="7" fillId="0" borderId="0" applyNumberFormat="0" applyFill="0" applyBorder="0" applyAlignment="0" applyProtection="0"/>
    <xf numFmtId="0" fontId="2" fillId="0" borderId="0">
      <alignment/>
      <protection/>
    </xf>
    <xf numFmtId="0" fontId="0" fillId="0" borderId="0">
      <alignment/>
      <protection/>
    </xf>
    <xf numFmtId="0" fontId="19" fillId="0" borderId="0" applyNumberFormat="0" applyFill="0" applyBorder="0" applyAlignment="0" applyProtection="0"/>
    <xf numFmtId="0" fontId="2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3" fillId="8" borderId="3" applyNumberFormat="0" applyAlignment="0" applyProtection="0"/>
    <xf numFmtId="0" fontId="24" fillId="9" borderId="3" applyNumberFormat="0" applyAlignment="0" applyProtection="0"/>
    <xf numFmtId="0" fontId="3" fillId="0" borderId="4"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0" fillId="12" borderId="5" applyNumberFormat="0" applyFont="0" applyAlignment="0" applyProtection="0"/>
    <xf numFmtId="0" fontId="28" fillId="13" borderId="0" applyNumberFormat="0" applyBorder="0" applyAlignment="0" applyProtection="0"/>
    <xf numFmtId="0" fontId="20" fillId="0" borderId="0">
      <alignment/>
      <protection/>
    </xf>
    <xf numFmtId="0" fontId="0" fillId="0" borderId="0">
      <alignment/>
      <protection/>
    </xf>
    <xf numFmtId="0" fontId="29" fillId="0" borderId="0">
      <alignment/>
      <protection/>
    </xf>
    <xf numFmtId="0" fontId="6" fillId="0" borderId="1"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18" fillId="0" borderId="0" applyNumberFormat="0" applyFill="0" applyBorder="0" applyAlignment="0" applyProtection="0"/>
    <xf numFmtId="0" fontId="33" fillId="14" borderId="9" applyNumberFormat="0" applyAlignment="0" applyProtection="0"/>
    <xf numFmtId="0" fontId="20" fillId="0" borderId="0">
      <alignment/>
      <protection/>
    </xf>
    <xf numFmtId="0" fontId="2" fillId="0" borderId="0">
      <alignment/>
      <protection/>
    </xf>
    <xf numFmtId="0" fontId="20" fillId="0" borderId="0">
      <alignment/>
      <protection/>
    </xf>
    <xf numFmtId="0" fontId="2" fillId="0" borderId="0">
      <alignment/>
      <protection/>
    </xf>
  </cellStyleXfs>
  <cellXfs count="441">
    <xf numFmtId="0" fontId="0" fillId="0" borderId="0" xfId="0"/>
    <xf numFmtId="0" fontId="4" fillId="0" borderId="0" xfId="0" applyFont="1"/>
    <xf numFmtId="0" fontId="8" fillId="0" borderId="0" xfId="0" applyFont="1" applyFill="1" applyBorder="1"/>
    <xf numFmtId="0" fontId="8" fillId="0" borderId="0" xfId="0" applyFont="1" applyFill="1" applyBorder="1" applyAlignment="1">
      <alignment vertical="center"/>
    </xf>
    <xf numFmtId="0" fontId="0" fillId="0" borderId="0" xfId="22" applyFont="1">
      <alignment/>
      <protection/>
    </xf>
    <xf numFmtId="0" fontId="0" fillId="0" borderId="0" xfId="23">
      <alignment/>
      <protection/>
    </xf>
    <xf numFmtId="0" fontId="4" fillId="0" borderId="0" xfId="23" applyFont="1">
      <alignment/>
      <protection/>
    </xf>
    <xf numFmtId="0" fontId="5" fillId="0" borderId="0" xfId="23" applyFont="1">
      <alignment/>
      <protection/>
    </xf>
    <xf numFmtId="0" fontId="0" fillId="0" borderId="0" xfId="23" applyFont="1">
      <alignment/>
      <protection/>
    </xf>
    <xf numFmtId="0" fontId="3" fillId="0" borderId="0" xfId="23" applyFont="1" applyAlignment="1">
      <alignment horizontal="right"/>
      <protection/>
    </xf>
    <xf numFmtId="0" fontId="15" fillId="0" borderId="0" xfId="23" applyFont="1" applyAlignment="1">
      <alignment horizontal="center"/>
      <protection/>
    </xf>
    <xf numFmtId="0" fontId="0" fillId="0" borderId="10" xfId="23" applyBorder="1" quotePrefix="1">
      <alignment/>
      <protection/>
    </xf>
    <xf numFmtId="0" fontId="3" fillId="0" borderId="10" xfId="23" applyFont="1" applyBorder="1">
      <alignment/>
      <protection/>
    </xf>
    <xf numFmtId="0" fontId="3" fillId="0" borderId="11" xfId="23" applyFont="1" applyBorder="1">
      <alignment/>
      <protection/>
    </xf>
    <xf numFmtId="0" fontId="0" fillId="0" borderId="0" xfId="23" quotePrefix="1">
      <alignment/>
      <protection/>
    </xf>
    <xf numFmtId="3" fontId="0" fillId="0" borderId="0" xfId="23" applyNumberFormat="1">
      <alignment/>
      <protection/>
    </xf>
    <xf numFmtId="0" fontId="3" fillId="0" borderId="0" xfId="23" applyFont="1">
      <alignment/>
      <protection/>
    </xf>
    <xf numFmtId="3" fontId="3" fillId="0" borderId="0" xfId="23" applyNumberFormat="1" applyFont="1">
      <alignment/>
      <protection/>
    </xf>
    <xf numFmtId="0" fontId="0" fillId="0" borderId="10" xfId="23" applyFont="1" applyBorder="1">
      <alignment/>
      <protection/>
    </xf>
    <xf numFmtId="1" fontId="0" fillId="0" borderId="12" xfId="23" applyNumberFormat="1" applyBorder="1">
      <alignment/>
      <protection/>
    </xf>
    <xf numFmtId="165" fontId="0" fillId="0" borderId="13" xfId="23" applyNumberFormat="1" applyBorder="1">
      <alignment/>
      <protection/>
    </xf>
    <xf numFmtId="165" fontId="0" fillId="0" borderId="12" xfId="23" applyNumberFormat="1" applyBorder="1">
      <alignment/>
      <protection/>
    </xf>
    <xf numFmtId="0" fontId="3" fillId="0" borderId="14" xfId="23" applyFont="1" applyBorder="1">
      <alignment/>
      <protection/>
    </xf>
    <xf numFmtId="0" fontId="0" fillId="0" borderId="15" xfId="23" applyBorder="1">
      <alignment/>
      <protection/>
    </xf>
    <xf numFmtId="165" fontId="3" fillId="0" borderId="16" xfId="23" applyNumberFormat="1" applyFont="1" applyBorder="1">
      <alignment/>
      <protection/>
    </xf>
    <xf numFmtId="165" fontId="3" fillId="0" borderId="15" xfId="23" applyNumberFormat="1" applyFont="1" applyBorder="1">
      <alignment/>
      <protection/>
    </xf>
    <xf numFmtId="0" fontId="16" fillId="0" borderId="0" xfId="23" applyFont="1">
      <alignment/>
      <protection/>
    </xf>
    <xf numFmtId="164" fontId="0" fillId="0" borderId="17" xfId="23" applyNumberFormat="1" applyBorder="1">
      <alignment/>
      <protection/>
    </xf>
    <xf numFmtId="0" fontId="0" fillId="0" borderId="0" xfId="23" applyFont="1">
      <alignment/>
      <protection/>
    </xf>
    <xf numFmtId="0" fontId="0" fillId="0" borderId="0" xfId="22" applyFont="1">
      <alignment/>
      <protection/>
    </xf>
    <xf numFmtId="1" fontId="0" fillId="0" borderId="18" xfId="23" applyNumberFormat="1" applyBorder="1">
      <alignment/>
      <protection/>
    </xf>
    <xf numFmtId="1" fontId="3" fillId="0" borderId="18" xfId="23" applyNumberFormat="1" applyFont="1" applyBorder="1">
      <alignment/>
      <protection/>
    </xf>
    <xf numFmtId="1" fontId="0" fillId="0" borderId="13" xfId="23" applyNumberFormat="1" applyBorder="1">
      <alignment/>
      <protection/>
    </xf>
    <xf numFmtId="1" fontId="3" fillId="0" borderId="16" xfId="23" applyNumberFormat="1" applyFont="1" applyBorder="1">
      <alignment/>
      <protection/>
    </xf>
    <xf numFmtId="0" fontId="3" fillId="0" borderId="0" xfId="23" applyFont="1" applyBorder="1">
      <alignment/>
      <protection/>
    </xf>
    <xf numFmtId="1" fontId="0" fillId="0" borderId="0" xfId="23" applyNumberFormat="1" applyBorder="1">
      <alignment/>
      <protection/>
    </xf>
    <xf numFmtId="0" fontId="0" fillId="0" borderId="10" xfId="23" applyFont="1" applyBorder="1">
      <alignment/>
      <protection/>
    </xf>
    <xf numFmtId="0" fontId="0" fillId="0" borderId="10" xfId="23" applyFont="1" applyBorder="1" quotePrefix="1">
      <alignment/>
      <protection/>
    </xf>
    <xf numFmtId="1" fontId="3" fillId="0" borderId="19" xfId="23" applyNumberFormat="1" applyFont="1" applyBorder="1">
      <alignment/>
      <protection/>
    </xf>
    <xf numFmtId="0" fontId="0" fillId="0" borderId="11" xfId="23" applyFont="1" applyBorder="1">
      <alignment/>
      <protection/>
    </xf>
    <xf numFmtId="1" fontId="0" fillId="0" borderId="19" xfId="23" applyNumberFormat="1" applyFont="1" applyBorder="1">
      <alignment/>
      <protection/>
    </xf>
    <xf numFmtId="1" fontId="0" fillId="0" borderId="0" xfId="23" applyNumberFormat="1">
      <alignment/>
      <protection/>
    </xf>
    <xf numFmtId="164" fontId="0" fillId="0" borderId="13" xfId="23" applyNumberFormat="1" applyBorder="1">
      <alignment/>
      <protection/>
    </xf>
    <xf numFmtId="166" fontId="0" fillId="0" borderId="13" xfId="23" applyNumberFormat="1" applyBorder="1">
      <alignment/>
      <protection/>
    </xf>
    <xf numFmtId="0" fontId="0" fillId="0" borderId="10" xfId="23" applyFont="1" applyBorder="1" applyAlignment="1">
      <alignment horizontal="left" indent="2"/>
      <protection/>
    </xf>
    <xf numFmtId="0" fontId="17" fillId="0" borderId="10" xfId="23" applyFont="1" applyBorder="1" applyAlignment="1">
      <alignment horizontal="left" indent="2"/>
      <protection/>
    </xf>
    <xf numFmtId="1" fontId="17" fillId="0" borderId="13" xfId="23" applyNumberFormat="1" applyFont="1" applyBorder="1">
      <alignment/>
      <protection/>
    </xf>
    <xf numFmtId="1" fontId="17" fillId="0" borderId="12" xfId="23" applyNumberFormat="1" applyFont="1" applyBorder="1">
      <alignment/>
      <protection/>
    </xf>
    <xf numFmtId="165" fontId="17" fillId="0" borderId="13" xfId="23" applyNumberFormat="1" applyFont="1" applyBorder="1">
      <alignment/>
      <protection/>
    </xf>
    <xf numFmtId="165" fontId="17" fillId="0" borderId="12" xfId="23" applyNumberFormat="1" applyFont="1" applyBorder="1">
      <alignment/>
      <protection/>
    </xf>
    <xf numFmtId="164" fontId="0" fillId="0" borderId="18" xfId="23" applyNumberFormat="1" applyBorder="1">
      <alignment/>
      <protection/>
    </xf>
    <xf numFmtId="164" fontId="3" fillId="0" borderId="19" xfId="23" applyNumberFormat="1" applyFont="1" applyBorder="1">
      <alignment/>
      <protection/>
    </xf>
    <xf numFmtId="164" fontId="0" fillId="0" borderId="19" xfId="23" applyNumberFormat="1" applyFont="1" applyBorder="1">
      <alignment/>
      <protection/>
    </xf>
    <xf numFmtId="166" fontId="0" fillId="0" borderId="0" xfId="23" applyNumberFormat="1">
      <alignment/>
      <protection/>
    </xf>
    <xf numFmtId="166" fontId="0" fillId="0" borderId="18" xfId="23" applyNumberFormat="1" applyBorder="1">
      <alignment/>
      <protection/>
    </xf>
    <xf numFmtId="166" fontId="3" fillId="0" borderId="18" xfId="23" applyNumberFormat="1" applyFont="1" applyBorder="1">
      <alignment/>
      <protection/>
    </xf>
    <xf numFmtId="166" fontId="3" fillId="0" borderId="19" xfId="23" applyNumberFormat="1" applyFont="1" applyBorder="1">
      <alignment/>
      <protection/>
    </xf>
    <xf numFmtId="164" fontId="3" fillId="0" borderId="16" xfId="23" applyNumberFormat="1" applyFont="1" applyBorder="1">
      <alignment/>
      <protection/>
    </xf>
    <xf numFmtId="166" fontId="3" fillId="0" borderId="16" xfId="23" applyNumberFormat="1" applyFont="1" applyBorder="1">
      <alignment/>
      <protection/>
    </xf>
    <xf numFmtId="0" fontId="3" fillId="0" borderId="20" xfId="23" applyFont="1" applyBorder="1">
      <alignment/>
      <protection/>
    </xf>
    <xf numFmtId="0" fontId="0" fillId="0" borderId="21" xfId="23" applyFont="1" applyBorder="1">
      <alignment/>
      <protection/>
    </xf>
    <xf numFmtId="164" fontId="0" fillId="0" borderId="22" xfId="23" applyNumberFormat="1" applyBorder="1">
      <alignment/>
      <protection/>
    </xf>
    <xf numFmtId="0" fontId="0" fillId="0" borderId="10" xfId="23" applyFont="1" applyBorder="1" applyAlignment="1" quotePrefix="1">
      <alignment horizontal="left" indent="2"/>
      <protection/>
    </xf>
    <xf numFmtId="0" fontId="0" fillId="0" borderId="10" xfId="23" applyFont="1" applyBorder="1" applyAlignment="1">
      <alignment horizontal="left" indent="2"/>
      <protection/>
    </xf>
    <xf numFmtId="0" fontId="0" fillId="0" borderId="11" xfId="23" applyFont="1" applyBorder="1" applyAlignment="1">
      <alignment horizontal="left" indent="2"/>
      <protection/>
    </xf>
    <xf numFmtId="0" fontId="0" fillId="0" borderId="0" xfId="23" applyFont="1" applyBorder="1" applyAlignment="1">
      <alignment horizontal="left" indent="2"/>
      <protection/>
    </xf>
    <xf numFmtId="164" fontId="0" fillId="0" borderId="0" xfId="23" applyNumberFormat="1" applyFont="1" applyBorder="1">
      <alignment/>
      <protection/>
    </xf>
    <xf numFmtId="0" fontId="0" fillId="0" borderId="23" xfId="23" applyFont="1" applyBorder="1">
      <alignment/>
      <protection/>
    </xf>
    <xf numFmtId="166" fontId="0" fillId="0" borderId="24" xfId="23" applyNumberFormat="1" applyBorder="1">
      <alignment/>
      <protection/>
    </xf>
    <xf numFmtId="0" fontId="5" fillId="0" borderId="0" xfId="23" applyFont="1" applyAlignment="1">
      <alignment vertical="top" wrapText="1"/>
      <protection/>
    </xf>
    <xf numFmtId="0" fontId="0" fillId="0" borderId="0" xfId="22" applyFont="1" applyAlignment="1">
      <alignment vertical="top"/>
      <protection/>
    </xf>
    <xf numFmtId="0" fontId="3" fillId="0" borderId="25" xfId="23" applyFont="1" applyBorder="1" applyAlignment="1">
      <alignment horizontal="center" vertical="top" wrapText="1"/>
      <protection/>
    </xf>
    <xf numFmtId="0" fontId="3" fillId="0" borderId="26" xfId="23" applyFont="1" applyBorder="1" applyAlignment="1">
      <alignment horizontal="center" vertical="top" wrapText="1"/>
      <protection/>
    </xf>
    <xf numFmtId="0" fontId="34" fillId="0" borderId="13" xfId="25" applyFont="1" applyBorder="1" applyAlignment="1">
      <alignment vertical="top" wrapText="1"/>
      <protection/>
    </xf>
    <xf numFmtId="164" fontId="0" fillId="0" borderId="12" xfId="23" applyNumberFormat="1" applyBorder="1" applyAlignment="1">
      <alignment vertical="top"/>
      <protection/>
    </xf>
    <xf numFmtId="0" fontId="34" fillId="0" borderId="13" xfId="25" applyFont="1" applyBorder="1">
      <alignment/>
      <protection/>
    </xf>
    <xf numFmtId="0" fontId="3" fillId="0" borderId="27" xfId="23" applyFont="1" applyBorder="1">
      <alignment/>
      <protection/>
    </xf>
    <xf numFmtId="0" fontId="0" fillId="0" borderId="28" xfId="22" applyFont="1" applyBorder="1" applyAlignment="1">
      <alignment vertical="top"/>
      <protection/>
    </xf>
    <xf numFmtId="0" fontId="0" fillId="0" borderId="28" xfId="23" applyBorder="1" applyAlignment="1">
      <alignment vertical="top"/>
      <protection/>
    </xf>
    <xf numFmtId="164" fontId="3" fillId="0" borderId="29" xfId="23" applyNumberFormat="1" applyFont="1" applyBorder="1" applyAlignment="1">
      <alignment vertical="top"/>
      <protection/>
    </xf>
    <xf numFmtId="0" fontId="3" fillId="0" borderId="13" xfId="23" applyFont="1" applyBorder="1" applyAlignment="1">
      <alignment horizontal="center" vertical="top" wrapText="1"/>
      <protection/>
    </xf>
    <xf numFmtId="0" fontId="0" fillId="0" borderId="10" xfId="23" applyFont="1" applyBorder="1" applyAlignment="1">
      <alignment vertical="top" wrapText="1"/>
      <protection/>
    </xf>
    <xf numFmtId="165" fontId="0" fillId="0" borderId="13" xfId="23" applyNumberFormat="1" applyBorder="1">
      <alignment/>
      <protection/>
    </xf>
    <xf numFmtId="0" fontId="0" fillId="0" borderId="11" xfId="23" applyFont="1" applyBorder="1" applyAlignment="1">
      <alignment vertical="top" wrapText="1"/>
      <protection/>
    </xf>
    <xf numFmtId="165" fontId="0" fillId="0" borderId="27" xfId="23" applyNumberFormat="1" applyBorder="1">
      <alignment/>
      <protection/>
    </xf>
    <xf numFmtId="165" fontId="0" fillId="0" borderId="29" xfId="23" applyNumberFormat="1" applyBorder="1">
      <alignment/>
      <protection/>
    </xf>
    <xf numFmtId="165" fontId="0" fillId="0" borderId="13" xfId="23" applyNumberFormat="1" applyFont="1" applyBorder="1" applyAlignment="1">
      <alignment horizontal="right"/>
      <protection/>
    </xf>
    <xf numFmtId="165" fontId="0" fillId="0" borderId="12" xfId="23" applyNumberFormat="1" applyFont="1" applyBorder="1" applyAlignment="1">
      <alignment horizontal="right"/>
      <protection/>
    </xf>
    <xf numFmtId="165" fontId="0" fillId="0" borderId="30" xfId="23" applyNumberFormat="1" applyBorder="1">
      <alignment/>
      <protection/>
    </xf>
    <xf numFmtId="165" fontId="0" fillId="0" borderId="30" xfId="23" applyNumberFormat="1" applyFont="1" applyBorder="1" applyAlignment="1">
      <alignment horizontal="right"/>
      <protection/>
    </xf>
    <xf numFmtId="165" fontId="0" fillId="0" borderId="31" xfId="23" applyNumberFormat="1" applyBorder="1">
      <alignment/>
      <protection/>
    </xf>
    <xf numFmtId="164" fontId="0" fillId="0" borderId="13" xfId="23" applyNumberFormat="1" applyBorder="1">
      <alignment/>
      <protection/>
    </xf>
    <xf numFmtId="164" fontId="0" fillId="0" borderId="12" xfId="23" applyNumberFormat="1" applyBorder="1">
      <alignment/>
      <protection/>
    </xf>
    <xf numFmtId="164" fontId="0" fillId="0" borderId="13" xfId="23" applyNumberFormat="1" applyFont="1" applyBorder="1" applyAlignment="1">
      <alignment horizontal="right"/>
      <protection/>
    </xf>
    <xf numFmtId="164" fontId="0" fillId="0" borderId="12" xfId="23" applyNumberFormat="1" applyFont="1" applyBorder="1" applyAlignment="1">
      <alignment horizontal="right"/>
      <protection/>
    </xf>
    <xf numFmtId="164" fontId="0" fillId="0" borderId="27" xfId="23" applyNumberFormat="1" applyBorder="1">
      <alignment/>
      <protection/>
    </xf>
    <xf numFmtId="164" fontId="0" fillId="0" borderId="29" xfId="23" applyNumberFormat="1" applyBorder="1">
      <alignment/>
      <protection/>
    </xf>
    <xf numFmtId="164" fontId="0" fillId="0" borderId="12" xfId="23" applyNumberFormat="1" applyFont="1" applyBorder="1" applyAlignment="1">
      <alignment horizontal="right" vertical="top" wrapText="1"/>
      <protection/>
    </xf>
    <xf numFmtId="164" fontId="0" fillId="0" borderId="29" xfId="23" applyNumberFormat="1" applyBorder="1" applyAlignment="1">
      <alignment vertical="top"/>
      <protection/>
    </xf>
    <xf numFmtId="164" fontId="0" fillId="0" borderId="32" xfId="23" applyNumberFormat="1" applyBorder="1" applyAlignment="1">
      <alignment vertical="top"/>
      <protection/>
    </xf>
    <xf numFmtId="164" fontId="0" fillId="0" borderId="33" xfId="23" applyNumberFormat="1" applyFill="1" applyBorder="1" applyAlignment="1">
      <alignment vertical="top"/>
      <protection/>
    </xf>
    <xf numFmtId="0" fontId="0" fillId="0" borderId="0" xfId="23" applyFont="1" applyFill="1">
      <alignment/>
      <protection/>
    </xf>
    <xf numFmtId="164" fontId="0" fillId="0" borderId="34" xfId="23" applyNumberFormat="1" applyFill="1" applyBorder="1" applyAlignment="1">
      <alignment vertical="top"/>
      <protection/>
    </xf>
    <xf numFmtId="0" fontId="34" fillId="0" borderId="10" xfId="25" applyFont="1" applyBorder="1" applyAlignment="1">
      <alignment horizontal="left" vertical="top" wrapText="1" indent="4"/>
      <protection/>
    </xf>
    <xf numFmtId="0" fontId="34" fillId="0" borderId="11" xfId="25" applyFont="1" applyBorder="1" applyAlignment="1">
      <alignment horizontal="left" vertical="top" wrapText="1" indent="4"/>
      <protection/>
    </xf>
    <xf numFmtId="0" fontId="0" fillId="0" borderId="35" xfId="23" applyFont="1" applyBorder="1" applyAlignment="1">
      <alignment vertical="top" wrapText="1"/>
      <protection/>
    </xf>
    <xf numFmtId="165" fontId="0" fillId="0" borderId="36" xfId="23" applyNumberFormat="1" applyFont="1" applyBorder="1" applyAlignment="1">
      <alignment horizontal="right"/>
      <protection/>
    </xf>
    <xf numFmtId="165" fontId="0" fillId="0" borderId="37" xfId="23" applyNumberFormat="1" applyFont="1" applyBorder="1" applyAlignment="1">
      <alignment horizontal="right"/>
      <protection/>
    </xf>
    <xf numFmtId="164" fontId="0" fillId="0" borderId="36" xfId="23" applyNumberFormat="1" applyFont="1" applyBorder="1" applyAlignment="1">
      <alignment horizontal="right"/>
      <protection/>
    </xf>
    <xf numFmtId="164" fontId="0" fillId="0" borderId="32" xfId="23" applyNumberFormat="1" applyFont="1" applyBorder="1" applyAlignment="1">
      <alignment horizontal="right"/>
      <protection/>
    </xf>
    <xf numFmtId="164" fontId="0" fillId="0" borderId="29" xfId="23" applyNumberFormat="1" applyFont="1" applyBorder="1" applyAlignment="1">
      <alignment horizontal="right" vertical="top" wrapText="1"/>
      <protection/>
    </xf>
    <xf numFmtId="164" fontId="0" fillId="0" borderId="29" xfId="23" applyNumberFormat="1" applyBorder="1" applyAlignment="1">
      <alignment vertical="top"/>
      <protection/>
    </xf>
    <xf numFmtId="0" fontId="34" fillId="0" borderId="11" xfId="25" applyFont="1" applyBorder="1" applyAlignment="1">
      <alignment horizontal="left" vertical="top" wrapText="1" indent="4"/>
      <protection/>
    </xf>
    <xf numFmtId="164" fontId="0" fillId="0" borderId="12" xfId="23" applyNumberFormat="1" applyFont="1" applyBorder="1" applyAlignment="1">
      <alignment horizontal="right" vertical="top" wrapText="1"/>
      <protection/>
    </xf>
    <xf numFmtId="164" fontId="0" fillId="0" borderId="12" xfId="23" applyNumberFormat="1" applyBorder="1" applyAlignment="1">
      <alignment vertical="top"/>
      <protection/>
    </xf>
    <xf numFmtId="0" fontId="34" fillId="0" borderId="10" xfId="25" applyFont="1" applyBorder="1" applyAlignment="1">
      <alignment horizontal="left" vertical="top" wrapText="1" indent="4"/>
      <protection/>
    </xf>
    <xf numFmtId="164" fontId="0" fillId="0" borderId="0" xfId="23" applyNumberFormat="1">
      <alignment/>
      <protection/>
    </xf>
    <xf numFmtId="164" fontId="0" fillId="0" borderId="32" xfId="23" applyNumberFormat="1" applyFont="1" applyBorder="1" applyAlignment="1">
      <alignment horizontal="right" vertical="top" wrapText="1"/>
      <protection/>
    </xf>
    <xf numFmtId="0" fontId="0" fillId="0" borderId="35" xfId="23" applyFont="1" applyBorder="1" applyAlignment="1">
      <alignment horizontal="left" vertical="top" wrapText="1" indent="4"/>
      <protection/>
    </xf>
    <xf numFmtId="164" fontId="0" fillId="0" borderId="29" xfId="23" applyNumberFormat="1" applyBorder="1">
      <alignment/>
      <protection/>
    </xf>
    <xf numFmtId="0" fontId="0" fillId="0" borderId="11" xfId="23" applyFont="1" applyBorder="1" applyAlignment="1">
      <alignment horizontal="left" vertical="top" wrapText="1" indent="4"/>
      <protection/>
    </xf>
    <xf numFmtId="0" fontId="3" fillId="0" borderId="0" xfId="23" applyFont="1" applyBorder="1" applyAlignment="1">
      <alignment horizontal="center" vertical="top"/>
      <protection/>
    </xf>
    <xf numFmtId="0" fontId="0" fillId="0" borderId="0" xfId="23" applyFont="1" applyBorder="1" applyAlignment="1">
      <alignment horizontal="center" vertical="top" wrapText="1"/>
      <protection/>
    </xf>
    <xf numFmtId="164" fontId="0" fillId="0" borderId="0" xfId="23" applyNumberFormat="1" applyBorder="1">
      <alignment/>
      <protection/>
    </xf>
    <xf numFmtId="164" fontId="0" fillId="0" borderId="31" xfId="23" applyNumberFormat="1" applyBorder="1" applyAlignment="1">
      <alignment vertical="top"/>
      <protection/>
    </xf>
    <xf numFmtId="164" fontId="0" fillId="0" borderId="19" xfId="23" applyNumberFormat="1" applyFont="1" applyBorder="1" applyAlignment="1">
      <alignment horizontal="right" vertical="top" wrapText="1"/>
      <protection/>
    </xf>
    <xf numFmtId="164" fontId="0" fillId="0" borderId="28" xfId="23" applyNumberFormat="1" applyBorder="1" applyAlignment="1">
      <alignment vertical="top"/>
      <protection/>
    </xf>
    <xf numFmtId="0" fontId="3" fillId="0" borderId="38" xfId="23" applyFont="1" applyBorder="1" applyAlignment="1">
      <alignment horizontal="center" vertical="top" wrapText="1"/>
      <protection/>
    </xf>
    <xf numFmtId="0" fontId="0" fillId="0" borderId="23" xfId="23" applyFont="1" applyFill="1" applyBorder="1" applyAlignment="1">
      <alignment vertical="top" wrapText="1"/>
      <protection/>
    </xf>
    <xf numFmtId="1" fontId="0" fillId="0" borderId="24" xfId="23" applyNumberFormat="1" applyFont="1" applyFill="1" applyBorder="1">
      <alignment/>
      <protection/>
    </xf>
    <xf numFmtId="0" fontId="0" fillId="0" borderId="20" xfId="23" applyFont="1" applyBorder="1" applyAlignment="1">
      <alignment horizontal="left" indent="2"/>
      <protection/>
    </xf>
    <xf numFmtId="0" fontId="0" fillId="0" borderId="0" xfId="23" applyFill="1">
      <alignment/>
      <protection/>
    </xf>
    <xf numFmtId="0" fontId="0" fillId="0" borderId="10" xfId="23" applyFont="1" applyBorder="1" applyAlignment="1">
      <alignment vertical="top" wrapText="1"/>
      <protection/>
    </xf>
    <xf numFmtId="164" fontId="0" fillId="0" borderId="12" xfId="23" applyNumberFormat="1" applyBorder="1">
      <alignment/>
      <protection/>
    </xf>
    <xf numFmtId="0" fontId="36" fillId="0" borderId="0" xfId="23" applyFont="1">
      <alignment/>
      <protection/>
    </xf>
    <xf numFmtId="167" fontId="36" fillId="0" borderId="0" xfId="23" applyNumberFormat="1" applyFont="1">
      <alignment/>
      <protection/>
    </xf>
    <xf numFmtId="0" fontId="3" fillId="0" borderId="10" xfId="23" applyFont="1" applyBorder="1" applyAlignment="1">
      <alignment vertical="top" wrapText="1"/>
      <protection/>
    </xf>
    <xf numFmtId="0" fontId="0" fillId="15" borderId="35" xfId="23" applyFont="1" applyFill="1" applyBorder="1" applyAlignment="1">
      <alignment vertical="top" wrapText="1"/>
      <protection/>
    </xf>
    <xf numFmtId="0" fontId="0" fillId="0" borderId="21" xfId="23" applyFont="1" applyBorder="1">
      <alignment/>
      <protection/>
    </xf>
    <xf numFmtId="1" fontId="0" fillId="0" borderId="39" xfId="23" applyNumberFormat="1" applyBorder="1">
      <alignment/>
      <protection/>
    </xf>
    <xf numFmtId="1" fontId="0" fillId="0" borderId="40" xfId="23" applyNumberFormat="1" applyBorder="1">
      <alignment/>
      <protection/>
    </xf>
    <xf numFmtId="165" fontId="0" fillId="0" borderId="39" xfId="23" applyNumberFormat="1" applyBorder="1">
      <alignment/>
      <protection/>
    </xf>
    <xf numFmtId="165" fontId="0" fillId="0" borderId="40" xfId="23" applyNumberFormat="1" applyBorder="1">
      <alignment/>
      <protection/>
    </xf>
    <xf numFmtId="0" fontId="3" fillId="0" borderId="27" xfId="23" applyFont="1" applyBorder="1" applyAlignment="1">
      <alignment horizontal="center" vertical="top" wrapText="1"/>
      <protection/>
    </xf>
    <xf numFmtId="0" fontId="3" fillId="0" borderId="29" xfId="23" applyFont="1" applyBorder="1" applyAlignment="1">
      <alignment horizontal="center" vertical="top" wrapText="1"/>
      <protection/>
    </xf>
    <xf numFmtId="0" fontId="3" fillId="0" borderId="17" xfId="23" applyFont="1" applyBorder="1" applyAlignment="1">
      <alignment horizontal="center" vertical="top" wrapText="1"/>
      <protection/>
    </xf>
    <xf numFmtId="0" fontId="0" fillId="0" borderId="21" xfId="23" applyBorder="1">
      <alignment/>
      <protection/>
    </xf>
    <xf numFmtId="1" fontId="0" fillId="0" borderId="22" xfId="23" applyNumberFormat="1" applyBorder="1">
      <alignment/>
      <protection/>
    </xf>
    <xf numFmtId="0" fontId="0" fillId="0" borderId="14" xfId="23" applyBorder="1">
      <alignment/>
      <protection/>
    </xf>
    <xf numFmtId="0" fontId="3" fillId="0" borderId="41" xfId="23" applyFont="1" applyBorder="1" applyAlignment="1">
      <alignment horizontal="center"/>
      <protection/>
    </xf>
    <xf numFmtId="164" fontId="0" fillId="0" borderId="42" xfId="23" applyNumberFormat="1" applyBorder="1">
      <alignment/>
      <protection/>
    </xf>
    <xf numFmtId="0" fontId="3" fillId="0" borderId="15" xfId="23" applyFont="1" applyBorder="1">
      <alignment/>
      <protection/>
    </xf>
    <xf numFmtId="164" fontId="0" fillId="0" borderId="26" xfId="23" applyNumberFormat="1" applyBorder="1">
      <alignment/>
      <protection/>
    </xf>
    <xf numFmtId="166" fontId="0" fillId="0" borderId="22" xfId="23" applyNumberFormat="1" applyBorder="1">
      <alignment/>
      <protection/>
    </xf>
    <xf numFmtId="166" fontId="0" fillId="0" borderId="39" xfId="23" applyNumberFormat="1" applyBorder="1">
      <alignment/>
      <protection/>
    </xf>
    <xf numFmtId="0" fontId="3" fillId="0" borderId="27" xfId="23" applyFont="1" applyBorder="1" applyAlignment="1">
      <alignment horizontal="right" vertical="top" wrapText="1"/>
      <protection/>
    </xf>
    <xf numFmtId="0" fontId="3" fillId="0" borderId="17" xfId="23" applyFont="1" applyBorder="1" applyAlignment="1">
      <alignment horizontal="right" vertical="top" wrapText="1"/>
      <protection/>
    </xf>
    <xf numFmtId="0" fontId="0" fillId="0" borderId="43" xfId="23" applyFont="1" applyBorder="1" applyAlignment="1">
      <alignment horizontal="center" vertical="top" wrapText="1"/>
      <protection/>
    </xf>
    <xf numFmtId="0" fontId="34" fillId="0" borderId="39" xfId="25" applyFont="1" applyBorder="1" applyAlignment="1">
      <alignment vertical="top" wrapText="1"/>
      <protection/>
    </xf>
    <xf numFmtId="164" fontId="0" fillId="0" borderId="40" xfId="23" applyNumberFormat="1" applyBorder="1" applyAlignment="1">
      <alignment vertical="top"/>
      <protection/>
    </xf>
    <xf numFmtId="0" fontId="0" fillId="0" borderId="28"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1" xfId="23" applyFont="1" applyBorder="1" applyAlignment="1">
      <alignment vertical="top" wrapText="1"/>
      <protection/>
    </xf>
    <xf numFmtId="0" fontId="0" fillId="0" borderId="44" xfId="23" applyFont="1" applyBorder="1" applyAlignment="1">
      <alignment horizontal="right" vertical="top" wrapText="1"/>
      <protection/>
    </xf>
    <xf numFmtId="0" fontId="0" fillId="0" borderId="43" xfId="23" applyFont="1" applyBorder="1" applyAlignment="1">
      <alignment horizontal="right" vertical="top" wrapText="1"/>
      <protection/>
    </xf>
    <xf numFmtId="164" fontId="0" fillId="0" borderId="40" xfId="23" applyNumberFormat="1" applyFont="1" applyBorder="1" applyAlignment="1">
      <alignment horizontal="right" vertical="top" wrapText="1"/>
      <protection/>
    </xf>
    <xf numFmtId="0" fontId="0" fillId="0" borderId="45" xfId="23" applyFont="1" applyBorder="1" applyAlignment="1">
      <alignment horizontal="center" vertical="top" wrapText="1"/>
      <protection/>
    </xf>
    <xf numFmtId="0" fontId="0" fillId="0" borderId="21" xfId="23" applyFont="1" applyBorder="1" applyAlignment="1">
      <alignment vertical="top" wrapText="1"/>
      <protection/>
    </xf>
    <xf numFmtId="0" fontId="3" fillId="0" borderId="12"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44"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3" fillId="0" borderId="21" xfId="23" applyFont="1" applyBorder="1" applyAlignment="1">
      <alignment vertical="top" wrapText="1"/>
      <protection/>
    </xf>
    <xf numFmtId="0" fontId="0" fillId="0" borderId="20" xfId="23" applyFont="1" applyBorder="1" applyAlignment="1">
      <alignment vertical="top" wrapText="1"/>
      <protection/>
    </xf>
    <xf numFmtId="164" fontId="0" fillId="0" borderId="17" xfId="23" applyNumberFormat="1" applyBorder="1" applyAlignment="1">
      <alignment vertical="top"/>
      <protection/>
    </xf>
    <xf numFmtId="1" fontId="0" fillId="0" borderId="17" xfId="23" applyNumberFormat="1" applyBorder="1" applyAlignment="1">
      <alignment vertical="top"/>
      <protection/>
    </xf>
    <xf numFmtId="164" fontId="0" fillId="0" borderId="17" xfId="23" applyNumberFormat="1" applyFont="1" applyBorder="1" applyAlignment="1">
      <alignment horizontal="right" vertical="top" wrapText="1"/>
      <protection/>
    </xf>
    <xf numFmtId="165" fontId="0" fillId="0" borderId="39" xfId="23" applyNumberFormat="1" applyFont="1" applyBorder="1">
      <alignment/>
      <protection/>
    </xf>
    <xf numFmtId="165" fontId="0" fillId="0" borderId="46" xfId="23" applyNumberFormat="1" applyFont="1" applyBorder="1">
      <alignment/>
      <protection/>
    </xf>
    <xf numFmtId="164" fontId="0" fillId="0" borderId="39" xfId="23" applyNumberFormat="1" applyFont="1" applyBorder="1">
      <alignment/>
      <protection/>
    </xf>
    <xf numFmtId="164" fontId="0" fillId="0" borderId="40" xfId="23" applyNumberFormat="1" applyFont="1" applyBorder="1">
      <alignment/>
      <protection/>
    </xf>
    <xf numFmtId="0" fontId="0" fillId="0" borderId="20" xfId="23" applyFont="1" applyBorder="1" applyAlignment="1">
      <alignment vertical="top" wrapText="1"/>
      <protection/>
    </xf>
    <xf numFmtId="165" fontId="0" fillId="0" borderId="47" xfId="23" applyNumberFormat="1" applyFont="1" applyBorder="1">
      <alignment/>
      <protection/>
    </xf>
    <xf numFmtId="165" fontId="0" fillId="0" borderId="48" xfId="23" applyNumberFormat="1" applyFont="1" applyBorder="1">
      <alignment/>
      <protection/>
    </xf>
    <xf numFmtId="164" fontId="0" fillId="0" borderId="47" xfId="23" applyNumberFormat="1" applyFont="1" applyBorder="1">
      <alignment/>
      <protection/>
    </xf>
    <xf numFmtId="164" fontId="0" fillId="0" borderId="17" xfId="23" applyNumberFormat="1" applyFont="1" applyBorder="1">
      <alignment/>
      <protection/>
    </xf>
    <xf numFmtId="0" fontId="35" fillId="0" borderId="49" xfId="23" applyFont="1" applyBorder="1" applyAlignment="1">
      <alignment horizontal="center" vertical="top" wrapText="1"/>
      <protection/>
    </xf>
    <xf numFmtId="164" fontId="0" fillId="0" borderId="46" xfId="23" applyNumberFormat="1" applyBorder="1" applyAlignment="1">
      <alignment vertical="top"/>
      <protection/>
    </xf>
    <xf numFmtId="164" fontId="0" fillId="0" borderId="43" xfId="23" applyNumberFormat="1" applyBorder="1" applyAlignment="1">
      <alignment vertical="top"/>
      <protection/>
    </xf>
    <xf numFmtId="164" fontId="0" fillId="0" borderId="22" xfId="23" applyNumberFormat="1" applyFont="1" applyBorder="1" applyAlignment="1">
      <alignment horizontal="right" vertical="top" wrapText="1"/>
      <protection/>
    </xf>
    <xf numFmtId="0" fontId="0" fillId="0" borderId="31" xfId="23" applyFont="1" applyBorder="1" applyAlignment="1">
      <alignment horizontal="center" vertical="top" wrapText="1"/>
      <protection/>
    </xf>
    <xf numFmtId="0" fontId="0" fillId="0" borderId="19" xfId="23" applyFont="1" applyBorder="1" applyAlignment="1">
      <alignment horizontal="center" vertical="top" wrapText="1"/>
      <protection/>
    </xf>
    <xf numFmtId="164" fontId="3" fillId="15" borderId="18" xfId="23" applyNumberFormat="1" applyFont="1" applyFill="1" applyBorder="1">
      <alignment/>
      <protection/>
    </xf>
    <xf numFmtId="164" fontId="0" fillId="15" borderId="18" xfId="23" applyNumberFormat="1" applyFont="1" applyFill="1" applyBorder="1">
      <alignment/>
      <protection/>
    </xf>
    <xf numFmtId="164" fontId="0" fillId="15" borderId="50" xfId="23" applyNumberFormat="1" applyFont="1" applyFill="1" applyBorder="1">
      <alignment/>
      <protection/>
    </xf>
    <xf numFmtId="165" fontId="0" fillId="0" borderId="46" xfId="23" applyNumberFormat="1" applyBorder="1">
      <alignment/>
      <protection/>
    </xf>
    <xf numFmtId="164" fontId="0" fillId="0" borderId="39" xfId="23" applyNumberFormat="1" applyBorder="1">
      <alignment/>
      <protection/>
    </xf>
    <xf numFmtId="164" fontId="0" fillId="0" borderId="40" xfId="23" applyNumberFormat="1" applyBorder="1">
      <alignment/>
      <protection/>
    </xf>
    <xf numFmtId="0" fontId="3" fillId="0" borderId="14" xfId="23" applyFont="1" applyBorder="1" applyAlignment="1">
      <alignment vertical="top" wrapText="1"/>
      <protection/>
    </xf>
    <xf numFmtId="165" fontId="3" fillId="0" borderId="51" xfId="23" applyNumberFormat="1" applyFont="1" applyBorder="1">
      <alignment/>
      <protection/>
    </xf>
    <xf numFmtId="164" fontId="3" fillId="0" borderId="15" xfId="23" applyNumberFormat="1" applyFont="1" applyBorder="1">
      <alignment/>
      <protection/>
    </xf>
    <xf numFmtId="0" fontId="3" fillId="0" borderId="23" xfId="23" applyFont="1" applyBorder="1" applyAlignment="1">
      <alignment horizontal="center" vertical="center"/>
      <protection/>
    </xf>
    <xf numFmtId="0" fontId="3" fillId="0" borderId="10" xfId="23" applyFont="1" applyBorder="1" applyAlignment="1">
      <alignment horizontal="center" vertical="top" wrapText="1"/>
      <protection/>
    </xf>
    <xf numFmtId="0" fontId="0" fillId="0" borderId="11" xfId="23" applyFont="1" applyBorder="1" applyAlignment="1">
      <alignment horizontal="center" vertical="top" wrapText="1"/>
      <protection/>
    </xf>
    <xf numFmtId="165" fontId="3" fillId="0" borderId="14" xfId="23" applyNumberFormat="1" applyFont="1" applyBorder="1">
      <alignment/>
      <protection/>
    </xf>
    <xf numFmtId="0" fontId="0" fillId="0" borderId="10" xfId="23" applyFont="1" applyBorder="1" applyAlignment="1">
      <alignment horizontal="left" vertical="top" wrapText="1" indent="1"/>
      <protection/>
    </xf>
    <xf numFmtId="0" fontId="0" fillId="0" borderId="35" xfId="23" applyFont="1" applyBorder="1" applyAlignment="1">
      <alignment horizontal="left" vertical="top" wrapText="1" indent="1"/>
      <protection/>
    </xf>
    <xf numFmtId="0" fontId="0" fillId="0" borderId="10" xfId="23" applyFont="1" applyBorder="1" applyAlignment="1">
      <alignment horizontal="left" vertical="top" wrapText="1"/>
      <protection/>
    </xf>
    <xf numFmtId="0" fontId="0" fillId="0" borderId="0" xfId="23" applyAlignment="1">
      <alignment vertical="top"/>
      <protection/>
    </xf>
    <xf numFmtId="165" fontId="0" fillId="0" borderId="10" xfId="23" applyNumberFormat="1" applyFont="1" applyFill="1" applyBorder="1" applyAlignment="1">
      <alignment vertical="top"/>
      <protection/>
    </xf>
    <xf numFmtId="0" fontId="36" fillId="0" borderId="0" xfId="23" applyFont="1" applyAlignment="1">
      <alignment horizontal="right"/>
      <protection/>
    </xf>
    <xf numFmtId="165" fontId="0" fillId="0" borderId="21" xfId="23" applyNumberFormat="1" applyFont="1" applyFill="1" applyBorder="1" applyAlignment="1">
      <alignment vertical="top"/>
      <protection/>
    </xf>
    <xf numFmtId="165" fontId="3" fillId="0" borderId="14" xfId="23" applyNumberFormat="1" applyFont="1" applyBorder="1" applyAlignment="1">
      <alignment vertical="top"/>
      <protection/>
    </xf>
    <xf numFmtId="0" fontId="3" fillId="0" borderId="52" xfId="23" applyFont="1" applyBorder="1" applyAlignment="1">
      <alignment horizontal="center" vertical="top" wrapText="1"/>
      <protection/>
    </xf>
    <xf numFmtId="0" fontId="3" fillId="0" borderId="15" xfId="23" applyFont="1" applyBorder="1" applyAlignment="1">
      <alignment horizontal="center" vertical="top" wrapText="1"/>
      <protection/>
    </xf>
    <xf numFmtId="0" fontId="0" fillId="0" borderId="10" xfId="23" applyFont="1" applyBorder="1">
      <alignment/>
      <protection/>
    </xf>
    <xf numFmtId="3" fontId="0" fillId="0" borderId="26" xfId="23" applyNumberFormat="1" applyFill="1" applyBorder="1">
      <alignment/>
      <protection/>
    </xf>
    <xf numFmtId="3" fontId="0" fillId="0" borderId="12" xfId="23" applyNumberFormat="1" applyFill="1" applyBorder="1">
      <alignment/>
      <protection/>
    </xf>
    <xf numFmtId="0" fontId="0" fillId="0" borderId="27" xfId="23" applyBorder="1">
      <alignment/>
      <protection/>
    </xf>
    <xf numFmtId="0" fontId="0" fillId="0" borderId="28" xfId="23" applyBorder="1">
      <alignment/>
      <protection/>
    </xf>
    <xf numFmtId="0" fontId="3" fillId="0" borderId="53" xfId="23" applyFont="1" applyBorder="1" applyAlignment="1">
      <alignment horizontal="center" vertical="top" wrapText="1"/>
      <protection/>
    </xf>
    <xf numFmtId="0" fontId="0" fillId="0" borderId="35" xfId="23" applyFont="1" applyBorder="1">
      <alignment/>
      <protection/>
    </xf>
    <xf numFmtId="3" fontId="0" fillId="0" borderId="36" xfId="23" applyNumberFormat="1" applyFill="1" applyBorder="1">
      <alignment/>
      <protection/>
    </xf>
    <xf numFmtId="3" fontId="0" fillId="0" borderId="54" xfId="23" applyNumberFormat="1" applyFill="1" applyBorder="1">
      <alignment/>
      <protection/>
    </xf>
    <xf numFmtId="3" fontId="0" fillId="0" borderId="32" xfId="23" applyNumberFormat="1" applyFill="1" applyBorder="1">
      <alignment/>
      <protection/>
    </xf>
    <xf numFmtId="0" fontId="0" fillId="0" borderId="47" xfId="23" applyBorder="1">
      <alignment/>
      <protection/>
    </xf>
    <xf numFmtId="0" fontId="0" fillId="0" borderId="55" xfId="23" applyBorder="1">
      <alignment/>
      <protection/>
    </xf>
    <xf numFmtId="164" fontId="3" fillId="0" borderId="17" xfId="23" applyNumberFormat="1" applyFont="1" applyBorder="1">
      <alignment/>
      <protection/>
    </xf>
    <xf numFmtId="168" fontId="0" fillId="0" borderId="56" xfId="15" applyNumberFormat="1" applyBorder="1"/>
    <xf numFmtId="168" fontId="0" fillId="0" borderId="25" xfId="15" applyNumberFormat="1" applyBorder="1"/>
    <xf numFmtId="168" fontId="0" fillId="0" borderId="26" xfId="15" applyNumberFormat="1" applyBorder="1"/>
    <xf numFmtId="0" fontId="0" fillId="0" borderId="11" xfId="23" applyFont="1" applyBorder="1">
      <alignment/>
      <protection/>
    </xf>
    <xf numFmtId="168" fontId="0" fillId="0" borderId="29" xfId="23" applyNumberFormat="1" applyBorder="1">
      <alignment/>
      <protection/>
    </xf>
    <xf numFmtId="0" fontId="18" fillId="0" borderId="0" xfId="23" applyFont="1">
      <alignment/>
      <protection/>
    </xf>
    <xf numFmtId="164" fontId="3" fillId="0" borderId="40" xfId="23" applyNumberFormat="1" applyFont="1" applyBorder="1" applyAlignment="1">
      <alignment horizontal="right" vertical="top" wrapText="1"/>
      <protection/>
    </xf>
    <xf numFmtId="168" fontId="0" fillId="0" borderId="40" xfId="15" applyNumberFormat="1" applyBorder="1" applyAlignment="1">
      <alignment vertical="top"/>
    </xf>
    <xf numFmtId="0" fontId="3" fillId="0" borderId="20" xfId="23" applyFont="1" applyBorder="1" applyAlignment="1">
      <alignment horizontal="center"/>
      <protection/>
    </xf>
    <xf numFmtId="0" fontId="0" fillId="0" borderId="20" xfId="23" applyFont="1" applyBorder="1">
      <alignment/>
      <protection/>
    </xf>
    <xf numFmtId="0" fontId="0" fillId="0" borderId="14" xfId="23" applyFont="1" applyBorder="1">
      <alignment/>
      <protection/>
    </xf>
    <xf numFmtId="1" fontId="0" fillId="0" borderId="14" xfId="23" applyNumberFormat="1" applyBorder="1">
      <alignment/>
      <protection/>
    </xf>
    <xf numFmtId="0" fontId="3" fillId="0" borderId="23" xfId="23" applyFont="1" applyBorder="1" applyAlignment="1">
      <alignment horizontal="center" wrapText="1"/>
      <protection/>
    </xf>
    <xf numFmtId="0" fontId="3" fillId="0" borderId="56" xfId="23" applyFont="1" applyBorder="1" applyAlignment="1">
      <alignment horizontal="center" vertical="top" wrapText="1"/>
      <protection/>
    </xf>
    <xf numFmtId="1" fontId="0" fillId="0" borderId="56" xfId="23" applyNumberFormat="1" applyBorder="1">
      <alignment/>
      <protection/>
    </xf>
    <xf numFmtId="1" fontId="0" fillId="0" borderId="25" xfId="23" applyNumberFormat="1" applyBorder="1">
      <alignment/>
      <protection/>
    </xf>
    <xf numFmtId="1" fontId="0" fillId="0" borderId="26" xfId="23" applyNumberFormat="1" applyBorder="1">
      <alignment/>
      <protection/>
    </xf>
    <xf numFmtId="0" fontId="0" fillId="0" borderId="17" xfId="23" applyBorder="1">
      <alignment/>
      <protection/>
    </xf>
    <xf numFmtId="1" fontId="0" fillId="0" borderId="27" xfId="23" applyNumberFormat="1" applyBorder="1">
      <alignment/>
      <protection/>
    </xf>
    <xf numFmtId="1" fontId="0" fillId="0" borderId="28" xfId="23" applyNumberFormat="1" applyBorder="1">
      <alignment/>
      <protection/>
    </xf>
    <xf numFmtId="1" fontId="0" fillId="0" borderId="29" xfId="23" applyNumberFormat="1" applyBorder="1">
      <alignment/>
      <protection/>
    </xf>
    <xf numFmtId="164" fontId="0" fillId="0" borderId="11" xfId="23" applyNumberFormat="1" applyBorder="1">
      <alignment/>
      <protection/>
    </xf>
    <xf numFmtId="164" fontId="0" fillId="0" borderId="23" xfId="23" applyNumberFormat="1" applyBorder="1">
      <alignment/>
      <protection/>
    </xf>
    <xf numFmtId="164" fontId="0" fillId="0" borderId="14" xfId="23" applyNumberFormat="1" applyBorder="1">
      <alignment/>
      <protection/>
    </xf>
    <xf numFmtId="0" fontId="3" fillId="16" borderId="23" xfId="23" applyFont="1" applyFill="1" applyBorder="1" applyAlignment="1">
      <alignment horizontal="center" vertical="top" wrapText="1"/>
      <protection/>
    </xf>
    <xf numFmtId="0" fontId="3" fillId="16" borderId="20" xfId="23" applyFont="1" applyFill="1" applyBorder="1" applyAlignment="1">
      <alignment horizontal="center"/>
      <protection/>
    </xf>
    <xf numFmtId="164" fontId="3" fillId="0" borderId="14" xfId="23" applyNumberFormat="1" applyFont="1" applyBorder="1">
      <alignment/>
      <protection/>
    </xf>
    <xf numFmtId="0" fontId="35" fillId="0" borderId="0" xfId="23" applyFont="1">
      <alignment/>
      <protection/>
    </xf>
    <xf numFmtId="164" fontId="0" fillId="0" borderId="57" xfId="23" applyNumberFormat="1" applyBorder="1">
      <alignment/>
      <protection/>
    </xf>
    <xf numFmtId="0" fontId="3" fillId="16" borderId="23" xfId="23" applyFont="1" applyFill="1" applyBorder="1" applyAlignment="1">
      <alignment horizontal="center" wrapText="1"/>
      <protection/>
    </xf>
    <xf numFmtId="0" fontId="0" fillId="0" borderId="58" xfId="23" applyFont="1" applyBorder="1">
      <alignment/>
      <protection/>
    </xf>
    <xf numFmtId="0" fontId="0" fillId="0" borderId="57" xfId="23" applyFont="1" applyBorder="1">
      <alignment/>
      <protection/>
    </xf>
    <xf numFmtId="0" fontId="0" fillId="0" borderId="45" xfId="23" applyFont="1" applyBorder="1" applyAlignment="1">
      <alignment horizontal="center" vertical="top" wrapText="1"/>
      <protection/>
    </xf>
    <xf numFmtId="0" fontId="0" fillId="0" borderId="28" xfId="23" applyFont="1" applyBorder="1" applyAlignment="1">
      <alignment horizontal="center" vertical="top" wrapText="1"/>
      <protection/>
    </xf>
    <xf numFmtId="164" fontId="0" fillId="0" borderId="55" xfId="23" applyNumberFormat="1" applyBorder="1">
      <alignment/>
      <protection/>
    </xf>
    <xf numFmtId="164" fontId="0" fillId="0" borderId="59" xfId="23" applyNumberFormat="1" applyBorder="1">
      <alignment/>
      <protection/>
    </xf>
    <xf numFmtId="0" fontId="3" fillId="0" borderId="24" xfId="23" applyFont="1" applyBorder="1" applyAlignment="1">
      <alignment horizontal="center" vertical="top" wrapText="1"/>
      <protection/>
    </xf>
    <xf numFmtId="0" fontId="0" fillId="0" borderId="27" xfId="23" applyFont="1" applyBorder="1" applyAlignment="1">
      <alignment horizontal="center" vertical="top" wrapText="1"/>
      <protection/>
    </xf>
    <xf numFmtId="164" fontId="0" fillId="0" borderId="60" xfId="23" applyNumberFormat="1" applyBorder="1">
      <alignment/>
      <protection/>
    </xf>
    <xf numFmtId="164" fontId="0" fillId="0" borderId="61" xfId="23" applyNumberFormat="1" applyFont="1" applyBorder="1">
      <alignment/>
      <protection/>
    </xf>
    <xf numFmtId="164" fontId="0" fillId="0" borderId="62" xfId="23" applyNumberFormat="1" applyBorder="1">
      <alignment/>
      <protection/>
    </xf>
    <xf numFmtId="164" fontId="0" fillId="0" borderId="16" xfId="23" applyNumberFormat="1" applyBorder="1">
      <alignment/>
      <protection/>
    </xf>
    <xf numFmtId="170" fontId="0" fillId="0" borderId="29" xfId="23" applyNumberFormat="1" applyBorder="1" applyAlignment="1">
      <alignment vertical="top"/>
      <protection/>
    </xf>
    <xf numFmtId="170" fontId="0" fillId="0" borderId="0" xfId="23" applyNumberFormat="1">
      <alignment/>
      <protection/>
    </xf>
    <xf numFmtId="9" fontId="0" fillId="0" borderId="29" xfId="23" applyNumberFormat="1" applyFont="1" applyBorder="1" applyAlignment="1">
      <alignment horizontal="right" vertical="top" wrapText="1"/>
      <protection/>
    </xf>
    <xf numFmtId="9" fontId="0" fillId="0" borderId="0" xfId="23" applyNumberFormat="1">
      <alignment/>
      <protection/>
    </xf>
    <xf numFmtId="169" fontId="36" fillId="0" borderId="0" xfId="23" applyNumberFormat="1" applyFont="1">
      <alignment/>
      <protection/>
    </xf>
    <xf numFmtId="171" fontId="36" fillId="0" borderId="0" xfId="23" applyNumberFormat="1" applyFont="1">
      <alignment/>
      <protection/>
    </xf>
    <xf numFmtId="2" fontId="0" fillId="0" borderId="40" xfId="23" applyNumberFormat="1" applyFont="1" applyBorder="1" applyAlignment="1">
      <alignment horizontal="right" vertical="top" wrapText="1"/>
      <protection/>
    </xf>
    <xf numFmtId="0" fontId="0" fillId="0" borderId="24" xfId="22" applyFont="1" applyBorder="1">
      <alignment/>
      <protection/>
    </xf>
    <xf numFmtId="164" fontId="0" fillId="0" borderId="19" xfId="22" applyNumberFormat="1" applyFont="1" applyBorder="1">
      <alignment/>
      <protection/>
    </xf>
    <xf numFmtId="164" fontId="0" fillId="0" borderId="18" xfId="23" applyNumberFormat="1" applyFont="1" applyFill="1" applyBorder="1" applyAlignment="1">
      <alignment horizontal="right" vertical="top" wrapText="1"/>
      <protection/>
    </xf>
    <xf numFmtId="1" fontId="0" fillId="0" borderId="18" xfId="23" applyNumberFormat="1" applyFont="1" applyFill="1" applyBorder="1" applyAlignment="1">
      <alignment horizontal="right" vertical="top" wrapText="1"/>
      <protection/>
    </xf>
    <xf numFmtId="164" fontId="0" fillId="0" borderId="19" xfId="23" applyNumberFormat="1" applyFont="1" applyFill="1" applyBorder="1" applyAlignment="1">
      <alignment horizontal="right" vertical="top" wrapText="1"/>
      <protection/>
    </xf>
    <xf numFmtId="0" fontId="0" fillId="0" borderId="49" xfId="23" applyFont="1" applyBorder="1" applyAlignment="1">
      <alignment horizontal="right" vertical="top" wrapText="1"/>
      <protection/>
    </xf>
    <xf numFmtId="168" fontId="0" fillId="0" borderId="12" xfId="15" applyNumberFormat="1" applyBorder="1" applyAlignment="1">
      <alignment vertical="top"/>
    </xf>
    <xf numFmtId="0" fontId="0" fillId="0" borderId="10" xfId="23" applyFont="1" applyBorder="1" applyAlignment="1">
      <alignment horizontal="left" vertical="top" wrapText="1" indent="4"/>
      <protection/>
    </xf>
    <xf numFmtId="0" fontId="0" fillId="0" borderId="10" xfId="23" applyFont="1" applyBorder="1" applyAlignment="1">
      <alignment horizontal="left" vertical="top" wrapText="1" indent="6"/>
      <protection/>
    </xf>
    <xf numFmtId="164" fontId="0" fillId="0" borderId="15" xfId="23" applyNumberFormat="1" applyBorder="1">
      <alignment/>
      <protection/>
    </xf>
    <xf numFmtId="2" fontId="0" fillId="0" borderId="12" xfId="23" applyNumberFormat="1" applyFont="1" applyBorder="1" applyAlignment="1">
      <alignment horizontal="right" vertical="top" wrapText="1"/>
      <protection/>
    </xf>
    <xf numFmtId="0" fontId="0" fillId="0" borderId="39" xfId="23" applyFont="1" applyBorder="1" applyAlignment="1">
      <alignment horizontal="right" vertical="top" wrapText="1"/>
      <protection/>
    </xf>
    <xf numFmtId="168" fontId="0" fillId="0" borderId="43" xfId="15" applyNumberFormat="1" applyBorder="1" applyAlignment="1">
      <alignment vertical="top"/>
    </xf>
    <xf numFmtId="0" fontId="0" fillId="0" borderId="13" xfId="23" applyFont="1" applyBorder="1" applyAlignment="1">
      <alignment horizontal="right" vertical="top" wrapText="1"/>
      <protection/>
    </xf>
    <xf numFmtId="164" fontId="0" fillId="0" borderId="49" xfId="23" applyNumberFormat="1" applyBorder="1" applyAlignment="1">
      <alignment vertical="top"/>
      <protection/>
    </xf>
    <xf numFmtId="168" fontId="0" fillId="0" borderId="49" xfId="15" applyNumberFormat="1" applyBorder="1" applyAlignment="1">
      <alignment vertical="top"/>
    </xf>
    <xf numFmtId="2" fontId="0" fillId="0" borderId="29" xfId="23" applyNumberFormat="1" applyFont="1" applyBorder="1" applyAlignment="1">
      <alignment horizontal="right" vertical="top" wrapText="1"/>
      <protection/>
    </xf>
    <xf numFmtId="168" fontId="0" fillId="0" borderId="44" xfId="15" applyNumberFormat="1" applyBorder="1" applyAlignment="1">
      <alignment vertical="top"/>
    </xf>
    <xf numFmtId="168" fontId="0" fillId="0" borderId="34" xfId="15" applyNumberFormat="1" applyBorder="1" applyAlignment="1">
      <alignment vertical="top"/>
    </xf>
    <xf numFmtId="164" fontId="0" fillId="0" borderId="34" xfId="23" applyNumberFormat="1" applyBorder="1" applyAlignment="1">
      <alignment vertical="top"/>
      <protection/>
    </xf>
    <xf numFmtId="164" fontId="0" fillId="0" borderId="45" xfId="23" applyNumberFormat="1" applyBorder="1" applyAlignment="1">
      <alignment vertical="top"/>
      <protection/>
    </xf>
    <xf numFmtId="168" fontId="0" fillId="0" borderId="39" xfId="15" applyNumberFormat="1" applyBorder="1" applyAlignment="1">
      <alignment vertical="top"/>
    </xf>
    <xf numFmtId="168" fontId="0" fillId="0" borderId="13" xfId="15" applyNumberFormat="1" applyBorder="1" applyAlignment="1">
      <alignment vertical="top"/>
    </xf>
    <xf numFmtId="168" fontId="0" fillId="0" borderId="27" xfId="15" applyNumberFormat="1" applyBorder="1" applyAlignment="1">
      <alignment vertical="top"/>
    </xf>
    <xf numFmtId="0" fontId="0" fillId="0" borderId="63" xfId="22" applyFont="1" applyBorder="1">
      <alignment/>
      <protection/>
    </xf>
    <xf numFmtId="0" fontId="0" fillId="0" borderId="11" xfId="0" applyBorder="1" applyAlignment="1">
      <alignment horizontal="left" indent="3"/>
    </xf>
    <xf numFmtId="0" fontId="0" fillId="0" borderId="23" xfId="23" applyFont="1" applyBorder="1" applyAlignment="1">
      <alignment horizontal="left"/>
      <protection/>
    </xf>
    <xf numFmtId="0" fontId="0" fillId="0" borderId="10" xfId="0" applyBorder="1" applyAlignment="1">
      <alignment horizontal="left" indent="3"/>
    </xf>
    <xf numFmtId="0" fontId="0" fillId="0" borderId="35" xfId="0" applyBorder="1" applyAlignment="1">
      <alignment horizontal="left" indent="3"/>
    </xf>
    <xf numFmtId="0" fontId="0" fillId="0" borderId="21" xfId="23" applyFont="1" applyBorder="1" applyAlignment="1">
      <alignment horizontal="left"/>
      <protection/>
    </xf>
    <xf numFmtId="164" fontId="0" fillId="0" borderId="22" xfId="22" applyNumberFormat="1" applyFont="1" applyBorder="1">
      <alignment/>
      <protection/>
    </xf>
    <xf numFmtId="164" fontId="0" fillId="0" borderId="41" xfId="22" applyNumberFormat="1" applyFont="1" applyBorder="1">
      <alignment/>
      <protection/>
    </xf>
    <xf numFmtId="164" fontId="0" fillId="0" borderId="24" xfId="22" applyNumberFormat="1" applyFont="1" applyBorder="1">
      <alignment/>
      <protection/>
    </xf>
    <xf numFmtId="164" fontId="0" fillId="0" borderId="23" xfId="22" applyNumberFormat="1" applyFont="1" applyBorder="1">
      <alignment/>
      <protection/>
    </xf>
    <xf numFmtId="164" fontId="0" fillId="0" borderId="10" xfId="22" applyNumberFormat="1" applyFont="1" applyBorder="1">
      <alignment/>
      <protection/>
    </xf>
    <xf numFmtId="164" fontId="0" fillId="0" borderId="11" xfId="22" applyNumberFormat="1" applyFont="1" applyBorder="1">
      <alignment/>
      <protection/>
    </xf>
    <xf numFmtId="164" fontId="0" fillId="0" borderId="14" xfId="22" applyNumberFormat="1" applyFont="1" applyBorder="1">
      <alignment/>
      <protection/>
    </xf>
    <xf numFmtId="0" fontId="0" fillId="0" borderId="10" xfId="23" applyFont="1" applyBorder="1" applyAlignment="1">
      <alignment horizontal="left"/>
      <protection/>
    </xf>
    <xf numFmtId="0" fontId="0" fillId="0" borderId="11" xfId="23" applyFont="1" applyBorder="1" applyAlignment="1">
      <alignment horizontal="left"/>
      <protection/>
    </xf>
    <xf numFmtId="164" fontId="0" fillId="0" borderId="57" xfId="22" applyNumberFormat="1" applyFont="1" applyBorder="1">
      <alignment/>
      <protection/>
    </xf>
    <xf numFmtId="0" fontId="0" fillId="0" borderId="0" xfId="23" applyAlignment="1">
      <alignment horizontal="right"/>
      <protection/>
    </xf>
    <xf numFmtId="0" fontId="0" fillId="0" borderId="0" xfId="23" applyFont="1" applyAlignment="1" quotePrefix="1">
      <alignment vertical="top"/>
      <protection/>
    </xf>
    <xf numFmtId="165" fontId="0" fillId="0" borderId="58" xfId="23" applyNumberFormat="1" applyFont="1" applyFill="1" applyBorder="1" applyAlignment="1">
      <alignment vertical="top"/>
      <protection/>
    </xf>
    <xf numFmtId="165" fontId="0" fillId="0" borderId="23" xfId="23" applyNumberFormat="1" applyFont="1" applyFill="1" applyBorder="1" applyAlignment="1">
      <alignment vertical="top"/>
      <protection/>
    </xf>
    <xf numFmtId="0" fontId="37" fillId="0" borderId="0" xfId="23" applyFont="1">
      <alignment/>
      <protection/>
    </xf>
    <xf numFmtId="0" fontId="3" fillId="0" borderId="11" xfId="23" applyFont="1" applyBorder="1">
      <alignment/>
      <protection/>
    </xf>
    <xf numFmtId="0" fontId="0" fillId="0" borderId="10" xfId="23" applyBorder="1" quotePrefix="1">
      <alignment/>
      <protection/>
    </xf>
    <xf numFmtId="1" fontId="38" fillId="0" borderId="49" xfId="41" applyNumberFormat="1" applyFont="1" applyFill="1" applyBorder="1" applyAlignment="1">
      <alignment vertical="top"/>
      <protection/>
    </xf>
    <xf numFmtId="1" fontId="38" fillId="0" borderId="54" xfId="41" applyNumberFormat="1" applyFont="1" applyFill="1" applyBorder="1" applyAlignment="1">
      <alignment vertical="top"/>
      <protection/>
    </xf>
    <xf numFmtId="0" fontId="38" fillId="0" borderId="10" xfId="25" applyFont="1" applyBorder="1" applyAlignment="1">
      <alignment horizontal="left" vertical="top" wrapText="1" indent="4"/>
      <protection/>
    </xf>
    <xf numFmtId="0" fontId="38" fillId="0" borderId="10" xfId="25" applyFont="1" applyBorder="1" applyAlignment="1">
      <alignment horizontal="left" wrapText="1" indent="4"/>
      <protection/>
    </xf>
    <xf numFmtId="0" fontId="38" fillId="0" borderId="11" xfId="25" applyFont="1" applyBorder="1" applyAlignment="1">
      <alignment horizontal="left" wrapText="1" indent="4"/>
      <protection/>
    </xf>
    <xf numFmtId="0" fontId="38" fillId="0" borderId="11" xfId="25" applyFont="1" applyBorder="1" applyAlignment="1">
      <alignment horizontal="left" vertical="top" wrapText="1" indent="4"/>
      <protection/>
    </xf>
    <xf numFmtId="0" fontId="0" fillId="0" borderId="0" xfId="23">
      <alignment/>
      <protection/>
    </xf>
    <xf numFmtId="0" fontId="0" fillId="0" borderId="58" xfId="23" applyBorder="1">
      <alignment/>
      <protection/>
    </xf>
    <xf numFmtId="0" fontId="0" fillId="0" borderId="11" xfId="23" applyBorder="1">
      <alignment/>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23" xfId="23" applyFont="1" applyBorder="1">
      <alignment/>
      <protection/>
    </xf>
    <xf numFmtId="0" fontId="0" fillId="0" borderId="29" xfId="23" applyFont="1" applyBorder="1" applyAlignment="1">
      <alignment horizontal="center" vertical="top" wrapText="1"/>
      <protection/>
    </xf>
    <xf numFmtId="0" fontId="0" fillId="0" borderId="27" xfId="23" applyFont="1" applyBorder="1" applyAlignment="1">
      <alignment horizontal="center" vertical="top" wrapText="1"/>
      <protection/>
    </xf>
    <xf numFmtId="0" fontId="0" fillId="0" borderId="11" xfId="23" applyFont="1" applyBorder="1">
      <alignment/>
      <protection/>
    </xf>
    <xf numFmtId="0" fontId="0" fillId="0" borderId="20" xfId="23" applyFont="1" applyBorder="1">
      <alignment/>
      <protection/>
    </xf>
    <xf numFmtId="0" fontId="0" fillId="0" borderId="58" xfId="23" applyFont="1" applyBorder="1">
      <alignment/>
      <protection/>
    </xf>
    <xf numFmtId="0" fontId="0" fillId="0" borderId="23" xfId="23" applyFont="1" applyFill="1" applyBorder="1">
      <alignment/>
      <protection/>
    </xf>
    <xf numFmtId="0" fontId="0" fillId="0" borderId="10" xfId="23" applyFont="1" applyFill="1" applyBorder="1" quotePrefix="1">
      <alignment/>
      <protection/>
    </xf>
    <xf numFmtId="1" fontId="0" fillId="0" borderId="18" xfId="15" applyNumberFormat="1" applyFont="1" applyFill="1" applyBorder="1"/>
    <xf numFmtId="0" fontId="0" fillId="0" borderId="10" xfId="23" applyFont="1" applyFill="1" applyBorder="1">
      <alignment/>
      <protection/>
    </xf>
    <xf numFmtId="1" fontId="0" fillId="0" borderId="18" xfId="23" applyNumberFormat="1" applyFont="1" applyFill="1" applyBorder="1">
      <alignment/>
      <protection/>
    </xf>
    <xf numFmtId="0" fontId="0" fillId="0" borderId="10" xfId="23" applyFont="1" applyFill="1" applyBorder="1" quotePrefix="1">
      <alignment/>
      <protection/>
    </xf>
    <xf numFmtId="164" fontId="0" fillId="0" borderId="18" xfId="15" applyNumberFormat="1" applyFont="1" applyFill="1" applyBorder="1"/>
    <xf numFmtId="164" fontId="0" fillId="0" borderId="18" xfId="23" applyNumberFormat="1" applyFont="1" applyFill="1" applyBorder="1">
      <alignment/>
      <protection/>
    </xf>
    <xf numFmtId="0" fontId="0" fillId="0" borderId="10" xfId="23" applyFont="1" applyFill="1" applyBorder="1">
      <alignment/>
      <protection/>
    </xf>
    <xf numFmtId="0" fontId="3" fillId="0" borderId="20" xfId="23" applyFont="1" applyFill="1" applyBorder="1">
      <alignment/>
      <protection/>
    </xf>
    <xf numFmtId="164" fontId="3" fillId="0" borderId="50" xfId="23" applyNumberFormat="1" applyFont="1" applyFill="1" applyBorder="1">
      <alignment/>
      <protection/>
    </xf>
    <xf numFmtId="164" fontId="0" fillId="0" borderId="43" xfId="23" applyNumberFormat="1" applyFill="1" applyBorder="1" applyAlignment="1">
      <alignment vertical="top"/>
      <protection/>
    </xf>
    <xf numFmtId="1" fontId="38" fillId="0" borderId="43" xfId="41" applyNumberFormat="1" applyFont="1" applyFill="1" applyBorder="1" applyAlignment="1">
      <alignment vertical="top"/>
      <protection/>
    </xf>
    <xf numFmtId="164" fontId="0" fillId="0" borderId="45" xfId="23" applyNumberFormat="1" applyFill="1" applyBorder="1" applyAlignment="1">
      <alignment vertical="top"/>
      <protection/>
    </xf>
    <xf numFmtId="1" fontId="38" fillId="0" borderId="28" xfId="41" applyNumberFormat="1" applyFont="1" applyFill="1" applyBorder="1" applyAlignment="1">
      <alignment vertical="top"/>
      <protection/>
    </xf>
    <xf numFmtId="164" fontId="0" fillId="0" borderId="34" xfId="23" applyNumberFormat="1" applyFont="1" applyFill="1" applyBorder="1" applyAlignment="1">
      <alignment horizontal="right" vertical="top" wrapText="1"/>
      <protection/>
    </xf>
    <xf numFmtId="0" fontId="0" fillId="0" borderId="49" xfId="23" applyFont="1" applyFill="1" applyBorder="1" applyAlignment="1">
      <alignment horizontal="right" vertical="top" wrapText="1"/>
      <protection/>
    </xf>
    <xf numFmtId="164" fontId="0" fillId="0" borderId="45" xfId="23" applyNumberFormat="1" applyFont="1" applyFill="1" applyBorder="1" applyAlignment="1">
      <alignment horizontal="right" vertical="top" wrapText="1"/>
      <protection/>
    </xf>
    <xf numFmtId="0" fontId="0" fillId="0" borderId="28" xfId="23" applyFont="1" applyFill="1" applyBorder="1" applyAlignment="1">
      <alignment horizontal="right" vertical="top" wrapText="1"/>
      <protection/>
    </xf>
    <xf numFmtId="164" fontId="0" fillId="0" borderId="33" xfId="23" applyNumberFormat="1" applyFont="1" applyFill="1" applyBorder="1" applyAlignment="1">
      <alignment horizontal="right" vertical="top" wrapText="1"/>
      <protection/>
    </xf>
    <xf numFmtId="2" fontId="0" fillId="0" borderId="18" xfId="15" applyNumberFormat="1" applyFont="1" applyFill="1" applyBorder="1"/>
    <xf numFmtId="165" fontId="3" fillId="0" borderId="21" xfId="23" applyNumberFormat="1" applyFont="1" applyFill="1" applyBorder="1">
      <alignment/>
      <protection/>
    </xf>
    <xf numFmtId="165" fontId="3" fillId="0" borderId="10" xfId="23" applyNumberFormat="1" applyFont="1" applyFill="1" applyBorder="1">
      <alignment/>
      <protection/>
    </xf>
    <xf numFmtId="165" fontId="0" fillId="0" borderId="10" xfId="23" applyNumberFormat="1" applyFill="1" applyBorder="1">
      <alignment/>
      <protection/>
    </xf>
    <xf numFmtId="165" fontId="0" fillId="0" borderId="35" xfId="23" applyNumberFormat="1" applyFill="1" applyBorder="1">
      <alignment/>
      <protection/>
    </xf>
    <xf numFmtId="3" fontId="0" fillId="0" borderId="56" xfId="23" applyNumberFormat="1" applyFill="1" applyBorder="1">
      <alignment/>
      <protection/>
    </xf>
    <xf numFmtId="3" fontId="0" fillId="0" borderId="25" xfId="23" applyNumberFormat="1" applyFill="1" applyBorder="1">
      <alignment/>
      <protection/>
    </xf>
    <xf numFmtId="3" fontId="0" fillId="0" borderId="13" xfId="23" applyNumberFormat="1" applyFill="1" applyBorder="1">
      <alignment/>
      <protection/>
    </xf>
    <xf numFmtId="3" fontId="0" fillId="0" borderId="49" xfId="23" applyNumberFormat="1" applyFill="1" applyBorder="1">
      <alignment/>
      <protection/>
    </xf>
    <xf numFmtId="0" fontId="0" fillId="0" borderId="21" xfId="23" applyFont="1" applyFill="1" applyBorder="1" applyAlignment="1">
      <alignment vertical="top" wrapText="1"/>
      <protection/>
    </xf>
    <xf numFmtId="0" fontId="0" fillId="0" borderId="10" xfId="23" applyFont="1" applyFill="1" applyBorder="1" applyAlignment="1">
      <alignment vertical="top" wrapText="1"/>
      <protection/>
    </xf>
    <xf numFmtId="0" fontId="0" fillId="0" borderId="10" xfId="23" applyFont="1" applyFill="1" applyBorder="1" applyAlignment="1">
      <alignment horizontal="left" vertical="top" wrapText="1"/>
      <protection/>
    </xf>
    <xf numFmtId="164" fontId="0" fillId="0" borderId="64" xfId="23" applyNumberFormat="1" applyFont="1" applyFill="1" applyBorder="1" applyAlignment="1">
      <alignment horizontal="right" vertical="top" wrapText="1"/>
      <protection/>
    </xf>
    <xf numFmtId="0" fontId="3" fillId="0" borderId="24" xfId="23" applyFont="1" applyFill="1" applyBorder="1" applyAlignment="1">
      <alignment horizontal="center" vertical="top" wrapText="1"/>
      <protection/>
    </xf>
    <xf numFmtId="164" fontId="0" fillId="0" borderId="24" xfId="23" applyNumberFormat="1" applyFont="1" applyFill="1" applyBorder="1" applyAlignment="1">
      <alignment horizontal="right" vertical="top" wrapText="1"/>
      <protection/>
    </xf>
    <xf numFmtId="164" fontId="0" fillId="0" borderId="22" xfId="23" applyNumberFormat="1" applyFont="1" applyFill="1" applyBorder="1" applyAlignment="1">
      <alignment horizontal="right" vertical="top" wrapText="1"/>
      <protection/>
    </xf>
    <xf numFmtId="164" fontId="0" fillId="0" borderId="13" xfId="23" applyNumberFormat="1" applyFont="1" applyFill="1" applyBorder="1" applyAlignment="1">
      <alignment horizontal="right" vertical="top" wrapText="1"/>
      <protection/>
    </xf>
    <xf numFmtId="0" fontId="0" fillId="0" borderId="13" xfId="23" applyFont="1" applyFill="1" applyBorder="1" applyAlignment="1">
      <alignment horizontal="right" vertical="top" wrapText="1"/>
      <protection/>
    </xf>
    <xf numFmtId="164" fontId="0" fillId="0" borderId="27" xfId="23" applyNumberFormat="1" applyFont="1" applyFill="1" applyBorder="1" applyAlignment="1">
      <alignment horizontal="right" vertical="top" wrapText="1"/>
      <protection/>
    </xf>
    <xf numFmtId="0" fontId="0" fillId="0" borderId="21" xfId="23" applyFont="1" applyFill="1" applyBorder="1" applyAlignment="1">
      <alignment horizontal="left" vertical="top" wrapText="1" indent="1"/>
      <protection/>
    </xf>
    <xf numFmtId="0" fontId="0" fillId="0" borderId="58" xfId="23" applyFont="1" applyFill="1" applyBorder="1" applyAlignment="1">
      <alignment horizontal="left" vertical="top" wrapText="1" indent="1"/>
      <protection/>
    </xf>
    <xf numFmtId="0" fontId="3" fillId="0" borderId="65" xfId="23" applyFont="1" applyBorder="1" applyAlignment="1">
      <alignment horizontal="center" vertical="top" wrapText="1"/>
      <protection/>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21" applyFont="1" applyFill="1" applyBorder="1" applyAlignment="1">
      <alignment horizontal="center" vertical="top" wrapText="1"/>
    </xf>
    <xf numFmtId="0" fontId="8" fillId="0" borderId="0" xfId="0" applyFont="1" applyFill="1" applyBorder="1" applyAlignment="1">
      <alignment horizontal="left" vertical="top" wrapText="1"/>
    </xf>
    <xf numFmtId="0" fontId="9" fillId="0" borderId="0" xfId="20" applyFont="1" applyFill="1" applyBorder="1" applyAlignment="1">
      <alignment horizontal="left" vertical="top" wrapText="1"/>
    </xf>
    <xf numFmtId="0" fontId="3" fillId="0" borderId="66" xfId="23" applyFont="1" applyBorder="1" applyAlignment="1">
      <alignment horizontal="center" vertical="center"/>
      <protection/>
    </xf>
    <xf numFmtId="0" fontId="3" fillId="0" borderId="24" xfId="23" applyFont="1" applyBorder="1" applyAlignment="1">
      <alignment horizontal="center" vertical="center"/>
      <protection/>
    </xf>
    <xf numFmtId="0" fontId="3" fillId="0" borderId="57" xfId="23" applyFont="1" applyBorder="1" applyAlignment="1">
      <alignment vertical="top"/>
      <protection/>
    </xf>
    <xf numFmtId="0" fontId="0" fillId="0" borderId="20" xfId="23" applyBorder="1" applyAlignment="1">
      <alignment vertical="top"/>
      <protection/>
    </xf>
    <xf numFmtId="0" fontId="3" fillId="0" borderId="60" xfId="23" applyFont="1" applyBorder="1" applyAlignment="1">
      <alignment horizontal="center" vertical="top"/>
      <protection/>
    </xf>
    <xf numFmtId="0" fontId="0" fillId="0" borderId="47" xfId="23" applyBorder="1" applyAlignment="1">
      <alignment horizontal="center" vertical="top"/>
      <protection/>
    </xf>
    <xf numFmtId="0" fontId="3" fillId="0" borderId="59" xfId="23" applyFont="1" applyBorder="1" applyAlignment="1">
      <alignment horizontal="center" vertical="top"/>
      <protection/>
    </xf>
    <xf numFmtId="0" fontId="0" fillId="0" borderId="17" xfId="23" applyBorder="1" applyAlignment="1">
      <alignment horizontal="center" vertical="top"/>
      <protection/>
    </xf>
    <xf numFmtId="0" fontId="3" fillId="0" borderId="56" xfId="23" applyFont="1" applyBorder="1" applyAlignment="1">
      <alignment horizontal="center" vertical="center"/>
      <protection/>
    </xf>
    <xf numFmtId="0" fontId="3" fillId="0" borderId="26" xfId="23" applyFont="1" applyBorder="1" applyAlignment="1">
      <alignment horizontal="center" vertical="center"/>
      <protection/>
    </xf>
    <xf numFmtId="0" fontId="0" fillId="0" borderId="0" xfId="23" applyFont="1" applyAlignment="1">
      <alignment horizontal="left" vertical="top" wrapText="1"/>
      <protection/>
    </xf>
    <xf numFmtId="0" fontId="3" fillId="0" borderId="60" xfId="23" applyFont="1" applyBorder="1" applyAlignment="1">
      <alignment horizontal="center"/>
      <protection/>
    </xf>
    <xf numFmtId="0" fontId="3" fillId="0" borderId="47" xfId="23" applyFont="1" applyBorder="1" applyAlignment="1">
      <alignment horizontal="center"/>
      <protection/>
    </xf>
    <xf numFmtId="0" fontId="3" fillId="0" borderId="57" xfId="23" applyFont="1" applyBorder="1" applyAlignment="1">
      <alignment horizontal="center"/>
      <protection/>
    </xf>
    <xf numFmtId="0" fontId="3" fillId="0" borderId="20" xfId="23" applyFont="1" applyBorder="1" applyAlignment="1">
      <alignment horizontal="center"/>
      <protection/>
    </xf>
    <xf numFmtId="0" fontId="3" fillId="0" borderId="39" xfId="23" applyFont="1" applyBorder="1" applyAlignment="1">
      <alignment horizontal="center" vertical="top"/>
      <protection/>
    </xf>
    <xf numFmtId="0" fontId="3" fillId="0" borderId="40" xfId="23" applyFont="1" applyBorder="1" applyAlignment="1">
      <alignment horizontal="center" vertical="top"/>
      <protection/>
    </xf>
    <xf numFmtId="0" fontId="3" fillId="0" borderId="57" xfId="23" applyFont="1" applyBorder="1" applyAlignment="1">
      <alignment horizontal="center" vertical="top"/>
      <protection/>
    </xf>
    <xf numFmtId="0" fontId="3" fillId="0" borderId="58" xfId="23" applyFont="1" applyBorder="1" applyAlignment="1">
      <alignment horizontal="center" vertical="top"/>
      <protection/>
    </xf>
    <xf numFmtId="0" fontId="3" fillId="0" borderId="20" xfId="23" applyFont="1" applyBorder="1" applyAlignment="1">
      <alignment horizontal="center" vertical="top"/>
      <protection/>
    </xf>
    <xf numFmtId="0" fontId="3" fillId="0" borderId="59" xfId="23" applyFont="1" applyBorder="1" applyAlignment="1">
      <alignment horizontal="center" vertical="top" wrapText="1"/>
      <protection/>
    </xf>
    <xf numFmtId="0" fontId="3" fillId="0" borderId="40" xfId="23" applyFont="1" applyBorder="1" applyAlignment="1">
      <alignment horizontal="center" vertical="top" wrapText="1"/>
      <protection/>
    </xf>
    <xf numFmtId="0" fontId="3" fillId="0" borderId="58" xfId="23" applyFont="1" applyBorder="1" applyAlignment="1">
      <alignment horizontal="center"/>
      <protection/>
    </xf>
    <xf numFmtId="0" fontId="3" fillId="0" borderId="60" xfId="23" applyFont="1" applyBorder="1" applyAlignment="1">
      <alignment horizontal="center" vertical="top" wrapText="1"/>
      <protection/>
    </xf>
    <xf numFmtId="0" fontId="3" fillId="0" borderId="39" xfId="23" applyFont="1" applyBorder="1" applyAlignment="1">
      <alignment horizontal="center" vertical="top" wrapText="1"/>
      <protection/>
    </xf>
    <xf numFmtId="0" fontId="3" fillId="0" borderId="61" xfId="23" applyFont="1" applyBorder="1" applyAlignment="1">
      <alignment horizontal="center" vertical="top" wrapText="1"/>
      <protection/>
    </xf>
    <xf numFmtId="0" fontId="3" fillId="0" borderId="43" xfId="23" applyFont="1" applyBorder="1" applyAlignment="1">
      <alignment horizontal="center" vertical="top" wrapText="1"/>
      <protection/>
    </xf>
    <xf numFmtId="0" fontId="3" fillId="0" borderId="57" xfId="23" applyFont="1" applyBorder="1" applyAlignment="1">
      <alignment horizontal="left" vertical="top"/>
      <protection/>
    </xf>
    <xf numFmtId="0" fontId="3" fillId="0" borderId="58" xfId="23" applyFont="1" applyBorder="1" applyAlignment="1">
      <alignment horizontal="left" vertical="top"/>
      <protection/>
    </xf>
    <xf numFmtId="0" fontId="3" fillId="0" borderId="20" xfId="23" applyFont="1" applyBorder="1" applyAlignment="1">
      <alignment horizontal="left" vertical="top"/>
      <protection/>
    </xf>
    <xf numFmtId="0" fontId="0" fillId="0" borderId="57" xfId="23" applyBorder="1" applyAlignment="1">
      <alignment horizontal="center"/>
      <protection/>
    </xf>
    <xf numFmtId="0" fontId="0" fillId="0" borderId="20" xfId="23" applyBorder="1" applyAlignment="1">
      <alignment horizontal="center"/>
      <protection/>
    </xf>
    <xf numFmtId="0" fontId="3" fillId="0" borderId="27" xfId="23" applyFont="1" applyBorder="1" applyAlignment="1">
      <alignment horizontal="center"/>
      <protection/>
    </xf>
    <xf numFmtId="0" fontId="3" fillId="0" borderId="28" xfId="23" applyFont="1" applyBorder="1" applyAlignment="1">
      <alignment horizontal="center"/>
      <protection/>
    </xf>
    <xf numFmtId="0" fontId="3" fillId="0" borderId="29" xfId="23" applyFont="1" applyBorder="1" applyAlignment="1">
      <alignment horizontal="center"/>
      <protection/>
    </xf>
  </cellXfs>
  <cellStyles count="41">
    <cellStyle name="Normal" xfId="0"/>
    <cellStyle name="Percent" xfId="15"/>
    <cellStyle name="Currency" xfId="16"/>
    <cellStyle name="Currency [0]" xfId="17"/>
    <cellStyle name="Comma" xfId="18"/>
    <cellStyle name="Comma [0]" xfId="19"/>
    <cellStyle name="Heading 1" xfId="20"/>
    <cellStyle name="Hyperlink" xfId="21"/>
    <cellStyle name="Standard 2" xfId="22"/>
    <cellStyle name="Standard 2 2" xfId="23"/>
    <cellStyle name="Title" xfId="24"/>
    <cellStyle name="Standard 5" xfId="25"/>
    <cellStyle name="Akzent1 2" xfId="26"/>
    <cellStyle name="Akzent2 2" xfId="27"/>
    <cellStyle name="Akzent3 2" xfId="28"/>
    <cellStyle name="Akzent4 2" xfId="29"/>
    <cellStyle name="Akzent5 2" xfId="30"/>
    <cellStyle name="Akzent6 2" xfId="31"/>
    <cellStyle name="Ausgabe 2" xfId="32"/>
    <cellStyle name="Berechnung 2" xfId="33"/>
    <cellStyle name="Eingabe 2" xfId="34"/>
    <cellStyle name="Ergebnis 2" xfId="35"/>
    <cellStyle name="Erklärender Text 2" xfId="36"/>
    <cellStyle name="Gut 2" xfId="37"/>
    <cellStyle name="Neutral 2" xfId="38"/>
    <cellStyle name="Notiz 2" xfId="39"/>
    <cellStyle name="Schlecht 2" xfId="40"/>
    <cellStyle name="Standard 2 3" xfId="41"/>
    <cellStyle name="Standard 3" xfId="42"/>
    <cellStyle name="Standard 4" xfId="43"/>
    <cellStyle name="Überschrift 1 2" xfId="44"/>
    <cellStyle name="Überschrift 2 2" xfId="45"/>
    <cellStyle name="Überschrift 3 2" xfId="46"/>
    <cellStyle name="Überschrift 4 2" xfId="47"/>
    <cellStyle name="Verknüpfte Zelle 2" xfId="48"/>
    <cellStyle name="Warnender Text 2" xfId="49"/>
    <cellStyle name="Zelle überprüfen 2" xfId="50"/>
    <cellStyle name="Standard 6" xfId="51"/>
    <cellStyle name="Standard 2 5" xfId="52"/>
    <cellStyle name="Standard 6 2" xfId="53"/>
    <cellStyle name="Standard 2 4" xfId="54"/>
  </cellStyles>
  <dxfs count="356">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9525</xdr:rowOff>
    </xdr:from>
    <xdr:ext cx="3238500" cy="361950"/>
    <xdr:sp macro="" textlink="">
      <xdr:nvSpPr>
        <xdr:cNvPr id="2" name="TextBox 1"/>
        <xdr:cNvSpPr txBox="1"/>
      </xdr:nvSpPr>
      <xdr:spPr>
        <a:xfrm>
          <a:off x="19050" y="466725"/>
          <a:ext cx="3238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Directorate E: Sectoral and regional statistics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Unit E1: Agriculture and fisheries</a:t>
          </a:r>
        </a:p>
      </xdr:txBody>
    </xdr:sp>
    <xdr:clientData/>
  </xdr:oneCellAnchor>
  <xdr:twoCellAnchor editAs="absolute">
    <xdr:from>
      <xdr:col>9</xdr:col>
      <xdr:colOff>276225</xdr:colOff>
      <xdr:row>2</xdr:row>
      <xdr:rowOff>0</xdr:rowOff>
    </xdr:from>
    <xdr:to>
      <xdr:col>13</xdr:col>
      <xdr:colOff>485775</xdr:colOff>
      <xdr:row>3</xdr:row>
      <xdr:rowOff>133350</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771900" y="304800"/>
          <a:ext cx="2238375" cy="28575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7.vml" /><Relationship Id="rId3" Type="http://schemas.openxmlformats.org/officeDocument/2006/relationships/printerSettings" Target="../printerSettings/printerSettings2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8.vml" /><Relationship Id="rId3" Type="http://schemas.openxmlformats.org/officeDocument/2006/relationships/printerSettings" Target="../printerSettings/printerSettings31.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9.vml" /><Relationship Id="rId3" Type="http://schemas.openxmlformats.org/officeDocument/2006/relationships/printerSettings" Target="../printerSettings/printerSettings32.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N20"/>
  <sheetViews>
    <sheetView showGridLines="0" tabSelected="1" zoomScale="130" zoomScaleNormal="130" workbookViewId="0" topLeftCell="A16">
      <selection activeCell="B18" sqref="B18:N18"/>
    </sheetView>
  </sheetViews>
  <sheetFormatPr defaultColWidth="0" defaultRowHeight="15"/>
  <cols>
    <col min="1" max="1" width="1.28515625" style="2" customWidth="1"/>
    <col min="2" max="2" width="10.57421875" style="2" customWidth="1"/>
    <col min="3" max="8" width="5.7109375" style="2" customWidth="1"/>
    <col min="9" max="9" width="6.28125" style="2" customWidth="1"/>
    <col min="10" max="10" width="4.57421875" style="2" customWidth="1"/>
    <col min="11" max="11" width="5.00390625" style="2" customWidth="1"/>
    <col min="12" max="12" width="11.7109375" style="2" customWidth="1"/>
    <col min="13" max="14" width="9.140625" style="2" customWidth="1"/>
    <col min="15" max="15" width="1.57421875" style="2" customWidth="1"/>
    <col min="16" max="16384" width="9.140625" style="2" hidden="1" customWidth="1"/>
  </cols>
  <sheetData>
    <row r="1" ht="12"/>
    <row r="2" ht="12"/>
    <row r="3" ht="12"/>
    <row r="4" ht="12"/>
    <row r="5" ht="12"/>
    <row r="6" ht="12"/>
    <row r="10" spans="2:14" s="3" customFormat="1" ht="51.75" customHeight="1">
      <c r="B10" s="401" t="s">
        <v>466</v>
      </c>
      <c r="C10" s="402"/>
      <c r="D10" s="402"/>
      <c r="E10" s="402"/>
      <c r="F10" s="402"/>
      <c r="G10" s="402"/>
      <c r="H10" s="402"/>
      <c r="I10" s="402"/>
      <c r="J10" s="402"/>
      <c r="K10" s="402"/>
      <c r="L10" s="402"/>
      <c r="M10" s="402"/>
      <c r="N10" s="402"/>
    </row>
    <row r="12" spans="2:14" ht="24" customHeight="1">
      <c r="B12" s="405" t="s">
        <v>14</v>
      </c>
      <c r="C12" s="405"/>
      <c r="D12" s="405"/>
      <c r="E12" s="405"/>
      <c r="F12" s="405"/>
      <c r="G12" s="405"/>
      <c r="H12" s="405"/>
      <c r="I12" s="405"/>
      <c r="J12" s="405"/>
      <c r="K12" s="405"/>
      <c r="L12" s="405"/>
      <c r="M12" s="405"/>
      <c r="N12" s="405"/>
    </row>
    <row r="13" spans="2:14" ht="62.25" customHeight="1">
      <c r="B13" s="404" t="s">
        <v>467</v>
      </c>
      <c r="C13" s="404"/>
      <c r="D13" s="404"/>
      <c r="E13" s="404"/>
      <c r="F13" s="404"/>
      <c r="G13" s="404"/>
      <c r="H13" s="404"/>
      <c r="I13" s="404"/>
      <c r="J13" s="404"/>
      <c r="K13" s="404"/>
      <c r="L13" s="404"/>
      <c r="M13" s="404"/>
      <c r="N13" s="404"/>
    </row>
    <row r="14" spans="2:14" ht="15" customHeight="1">
      <c r="B14" s="404"/>
      <c r="C14" s="404"/>
      <c r="D14" s="404"/>
      <c r="E14" s="404"/>
      <c r="F14" s="404"/>
      <c r="G14" s="404"/>
      <c r="H14" s="404"/>
      <c r="I14" s="404"/>
      <c r="J14" s="404"/>
      <c r="K14" s="404"/>
      <c r="L14" s="404"/>
      <c r="M14" s="404"/>
      <c r="N14" s="404"/>
    </row>
    <row r="15" spans="2:14" ht="28.5" customHeight="1">
      <c r="B15" s="404" t="s">
        <v>18</v>
      </c>
      <c r="C15" s="404"/>
      <c r="D15" s="404"/>
      <c r="E15" s="404"/>
      <c r="F15" s="404"/>
      <c r="G15" s="404"/>
      <c r="H15" s="404"/>
      <c r="I15" s="404"/>
      <c r="J15" s="404"/>
      <c r="K15" s="404"/>
      <c r="L15" s="404"/>
      <c r="M15" s="404"/>
      <c r="N15" s="404"/>
    </row>
    <row r="16" spans="2:14" ht="24.75" customHeight="1">
      <c r="B16" s="404"/>
      <c r="C16" s="404"/>
      <c r="D16" s="404"/>
      <c r="E16" s="404"/>
      <c r="F16" s="404"/>
      <c r="G16" s="404"/>
      <c r="H16" s="404"/>
      <c r="I16" s="404"/>
      <c r="J16" s="404"/>
      <c r="K16" s="404"/>
      <c r="L16" s="404"/>
      <c r="M16" s="404"/>
      <c r="N16" s="404"/>
    </row>
    <row r="17" spans="2:14" ht="23.25" customHeight="1">
      <c r="B17" s="405" t="s">
        <v>15</v>
      </c>
      <c r="C17" s="405"/>
      <c r="D17" s="405"/>
      <c r="E17" s="405"/>
      <c r="F17" s="405"/>
      <c r="G17" s="405"/>
      <c r="H17" s="405"/>
      <c r="I17" s="405"/>
      <c r="J17" s="405"/>
      <c r="K17" s="405"/>
      <c r="L17" s="405"/>
      <c r="M17" s="405"/>
      <c r="N17" s="405"/>
    </row>
    <row r="18" spans="2:14" ht="131.25" customHeight="1">
      <c r="B18" s="404" t="s">
        <v>19</v>
      </c>
      <c r="C18" s="404"/>
      <c r="D18" s="404"/>
      <c r="E18" s="404"/>
      <c r="F18" s="404"/>
      <c r="G18" s="404"/>
      <c r="H18" s="404"/>
      <c r="I18" s="404"/>
      <c r="J18" s="404"/>
      <c r="K18" s="404"/>
      <c r="L18" s="404"/>
      <c r="M18" s="404"/>
      <c r="N18" s="404"/>
    </row>
    <row r="19" spans="2:14" ht="61.5" customHeight="1">
      <c r="B19" s="404"/>
      <c r="C19" s="404"/>
      <c r="D19" s="404"/>
      <c r="E19" s="404"/>
      <c r="F19" s="404"/>
      <c r="G19" s="404"/>
      <c r="H19" s="404"/>
      <c r="I19" s="404"/>
      <c r="J19" s="404"/>
      <c r="K19" s="404"/>
      <c r="L19" s="404"/>
      <c r="M19" s="404"/>
      <c r="N19" s="404"/>
    </row>
    <row r="20" spans="2:14" ht="174.75" customHeight="1">
      <c r="B20" s="403" t="s">
        <v>16</v>
      </c>
      <c r="C20" s="403"/>
      <c r="D20" s="403"/>
      <c r="E20" s="403"/>
      <c r="F20" s="403"/>
      <c r="G20" s="403"/>
      <c r="H20" s="403"/>
      <c r="I20" s="403"/>
      <c r="J20" s="403"/>
      <c r="K20" s="403"/>
      <c r="L20" s="403"/>
      <c r="M20" s="403"/>
      <c r="N20" s="403"/>
    </row>
  </sheetData>
  <mergeCells count="10">
    <mergeCell ref="B10:N10"/>
    <mergeCell ref="B20:N20"/>
    <mergeCell ref="B18:N18"/>
    <mergeCell ref="B19:N19"/>
    <mergeCell ref="B12:N12"/>
    <mergeCell ref="B13:N13"/>
    <mergeCell ref="B14:N14"/>
    <mergeCell ref="B15:N15"/>
    <mergeCell ref="B16:N16"/>
    <mergeCell ref="B17:N17"/>
  </mergeCells>
  <hyperlinks>
    <hyperlink ref="B20" r:id="rId1" display="ESTAT-EAP@ec.europa.eu"/>
    <hyperlink ref="B20:K20" r:id="rId2" tooltip="E-mail" display="CONTACT for doubts on filling table: ESTAT-EAP@ec.europa.eu"/>
  </hyperlinks>
  <printOptions/>
  <pageMargins left="0.7" right="0.7" top="0.75" bottom="0.75" header="0.3" footer="0.3"/>
  <pageSetup horizontalDpi="600" verticalDpi="600" orientation="portrait" paperSize="9" scale="95"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zoomScaleNormal="90" workbookViewId="0" topLeftCell="A1">
      <selection activeCell="B3" sqref="B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56</v>
      </c>
    </row>
    <row r="2" ht="4.5" customHeight="1"/>
    <row r="3" spans="2:3" ht="15">
      <c r="B3" s="7" t="s">
        <v>448</v>
      </c>
      <c r="C3" s="4" t="s">
        <v>57</v>
      </c>
    </row>
    <row r="4" spans="2:3" ht="15">
      <c r="B4" s="28" t="s">
        <v>369</v>
      </c>
      <c r="C4" s="4" t="s">
        <v>380</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30">
        <v>0</v>
      </c>
    </row>
    <row r="10" spans="1:3" ht="15">
      <c r="A10" s="10">
        <v>3</v>
      </c>
      <c r="B10" s="12" t="s">
        <v>2</v>
      </c>
      <c r="C10" s="31">
        <v>0</v>
      </c>
    </row>
    <row r="11" spans="1:3" ht="15.75" thickBot="1">
      <c r="A11" s="10">
        <v>6</v>
      </c>
      <c r="B11" s="11" t="s">
        <v>31</v>
      </c>
      <c r="C11" s="30" t="s">
        <v>373</v>
      </c>
    </row>
    <row r="12" spans="2:3" ht="15.75" thickBot="1">
      <c r="B12" s="13" t="s">
        <v>32</v>
      </c>
      <c r="C12" s="33">
        <f>SUM(C3:C11)</f>
        <v>0</v>
      </c>
    </row>
    <row r="13" spans="2:3" ht="15">
      <c r="B13" s="14"/>
      <c r="C13" s="15"/>
    </row>
    <row r="14" spans="2:3" ht="15.75" thickBot="1">
      <c r="B14" s="16"/>
      <c r="C14" s="17"/>
    </row>
    <row r="15" spans="2:14" ht="16.5" customHeight="1">
      <c r="B15" s="408" t="s">
        <v>1</v>
      </c>
      <c r="C15" s="410" t="s">
        <v>3</v>
      </c>
      <c r="D15" s="412" t="s">
        <v>4</v>
      </c>
      <c r="E15" s="406" t="s">
        <v>5</v>
      </c>
      <c r="F15" s="407"/>
      <c r="G15" s="406" t="s">
        <v>6</v>
      </c>
      <c r="H15" s="407"/>
      <c r="I15" s="406" t="s">
        <v>12</v>
      </c>
      <c r="J15" s="407"/>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t="s">
        <v>373</v>
      </c>
      <c r="D17" s="140" t="s">
        <v>373</v>
      </c>
      <c r="E17" s="141" t="s">
        <v>373</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32">
        <v>0</v>
      </c>
      <c r="D22" s="19">
        <v>0</v>
      </c>
      <c r="E22" s="20">
        <v>0</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32" t="s">
        <v>373</v>
      </c>
      <c r="D25" s="19" t="s">
        <v>373</v>
      </c>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58" t="s">
        <v>377</v>
      </c>
      <c r="C31" s="152">
        <v>0</v>
      </c>
    </row>
    <row r="32" spans="2:3" ht="15.75" thickBot="1">
      <c r="B32" s="356" t="s">
        <v>378</v>
      </c>
      <c r="C32" s="27">
        <v>0</v>
      </c>
    </row>
    <row r="35" ht="15">
      <c r="B35" s="321"/>
    </row>
  </sheetData>
  <mergeCells count="7">
    <mergeCell ref="K15:L15"/>
    <mergeCell ref="B15:B16"/>
    <mergeCell ref="C15:C16"/>
    <mergeCell ref="D15:D16"/>
    <mergeCell ref="E15:F15"/>
    <mergeCell ref="I15:J15"/>
    <mergeCell ref="G15:H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D24" sqref="D24"/>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58</v>
      </c>
    </row>
    <row r="2" ht="4.5" customHeight="1"/>
    <row r="3" spans="2:3" ht="15">
      <c r="B3" s="7" t="s">
        <v>443</v>
      </c>
      <c r="C3" s="4" t="s">
        <v>59</v>
      </c>
    </row>
    <row r="4" spans="2:3" ht="15">
      <c r="B4" s="8" t="s">
        <v>60</v>
      </c>
      <c r="C4" s="29" t="s">
        <v>381</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30" t="s">
        <v>373</v>
      </c>
    </row>
    <row r="10" spans="1:3" ht="15">
      <c r="A10" s="10">
        <v>3</v>
      </c>
      <c r="B10" s="12" t="s">
        <v>2</v>
      </c>
      <c r="C10" s="31">
        <v>0</v>
      </c>
    </row>
    <row r="11" spans="1:3" ht="15">
      <c r="A11" s="10">
        <v>6</v>
      </c>
      <c r="B11" s="11" t="s">
        <v>31</v>
      </c>
      <c r="C11" s="30" t="s">
        <v>373</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t="s">
        <v>373</v>
      </c>
      <c r="D17" s="140" t="s">
        <v>373</v>
      </c>
      <c r="E17" s="141" t="s">
        <v>373</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32" t="s">
        <v>373</v>
      </c>
      <c r="D22" s="19" t="s">
        <v>373</v>
      </c>
      <c r="E22" s="20" t="s">
        <v>373</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v>0</v>
      </c>
      <c r="D24" s="19">
        <v>0</v>
      </c>
      <c r="E24" s="20">
        <v>0</v>
      </c>
      <c r="F24" s="21"/>
      <c r="G24" s="20"/>
      <c r="H24" s="21"/>
      <c r="I24" s="20"/>
      <c r="J24" s="21"/>
      <c r="K24" s="20"/>
      <c r="L24" s="21"/>
      <c r="N24" s="28"/>
    </row>
    <row r="25" spans="1:14" ht="15.75" thickBot="1">
      <c r="A25" s="10">
        <v>16</v>
      </c>
      <c r="B25" s="18" t="s">
        <v>27</v>
      </c>
      <c r="C25" s="32" t="s">
        <v>373</v>
      </c>
      <c r="D25" s="19" t="s">
        <v>373</v>
      </c>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C37" sqref="C37"/>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61</v>
      </c>
    </row>
    <row r="2" ht="4.5" customHeight="1"/>
    <row r="3" spans="2:3" ht="15">
      <c r="B3" s="7" t="s">
        <v>442</v>
      </c>
      <c r="C3" s="4" t="s">
        <v>29</v>
      </c>
    </row>
    <row r="4" spans="2:3" ht="15">
      <c r="B4" s="8" t="s">
        <v>62</v>
      </c>
      <c r="C4" s="4" t="s">
        <v>375</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30">
        <v>0</v>
      </c>
    </row>
    <row r="10" spans="1:4" ht="15">
      <c r="A10" s="10">
        <v>3</v>
      </c>
      <c r="B10" s="12" t="s">
        <v>2</v>
      </c>
      <c r="C10" s="31">
        <v>0</v>
      </c>
      <c r="D10" s="15"/>
    </row>
    <row r="11" spans="1:3" ht="15">
      <c r="A11" s="10">
        <v>6</v>
      </c>
      <c r="B11" s="11" t="s">
        <v>31</v>
      </c>
      <c r="C11" s="30">
        <v>0</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v>0</v>
      </c>
      <c r="D17" s="140">
        <v>0</v>
      </c>
      <c r="E17" s="141">
        <v>0</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139">
        <v>0</v>
      </c>
      <c r="D20" s="140">
        <v>0</v>
      </c>
      <c r="E20" s="141">
        <v>0</v>
      </c>
      <c r="F20" s="21"/>
      <c r="G20" s="20"/>
      <c r="H20" s="21"/>
      <c r="I20" s="20"/>
      <c r="J20" s="21"/>
      <c r="K20" s="20"/>
      <c r="L20" s="21"/>
      <c r="N20" s="28"/>
    </row>
    <row r="21" spans="1:14" ht="15">
      <c r="A21" s="10" t="s">
        <v>37</v>
      </c>
      <c r="B21" s="18" t="s">
        <v>38</v>
      </c>
      <c r="C21" s="139">
        <v>0</v>
      </c>
      <c r="D21" s="140">
        <v>0</v>
      </c>
      <c r="E21" s="141">
        <v>0</v>
      </c>
      <c r="F21" s="21"/>
      <c r="G21" s="20"/>
      <c r="H21" s="21"/>
      <c r="I21" s="20"/>
      <c r="J21" s="21"/>
      <c r="K21" s="20"/>
      <c r="L21" s="21"/>
      <c r="N21" s="28"/>
    </row>
    <row r="22" spans="1:14" ht="15">
      <c r="A22" s="10" t="s">
        <v>39</v>
      </c>
      <c r="B22" s="18" t="s">
        <v>40</v>
      </c>
      <c r="C22" s="139">
        <v>0</v>
      </c>
      <c r="D22" s="140">
        <v>0</v>
      </c>
      <c r="E22" s="141">
        <v>0</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139">
        <v>0</v>
      </c>
      <c r="D25" s="140">
        <v>0</v>
      </c>
      <c r="E25" s="141">
        <v>0</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D22" sqref="D22"/>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63</v>
      </c>
    </row>
    <row r="2" ht="4.5" customHeight="1"/>
    <row r="3" spans="2:3" ht="15">
      <c r="B3" s="7" t="s">
        <v>441</v>
      </c>
      <c r="C3" s="4" t="s">
        <v>29</v>
      </c>
    </row>
    <row r="4" spans="2:3" ht="15">
      <c r="B4" s="8" t="s">
        <v>64</v>
      </c>
      <c r="C4" s="4" t="s">
        <v>375</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30">
        <v>0</v>
      </c>
    </row>
    <row r="10" spans="1:4" ht="15">
      <c r="A10" s="10">
        <v>3</v>
      </c>
      <c r="B10" s="12" t="s">
        <v>2</v>
      </c>
      <c r="C10" s="31">
        <v>0</v>
      </c>
      <c r="D10" s="15"/>
    </row>
    <row r="11" spans="1:3" ht="15">
      <c r="A11" s="10">
        <v>6</v>
      </c>
      <c r="B11" s="11" t="s">
        <v>31</v>
      </c>
      <c r="C11" s="30" t="s">
        <v>373</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t="s">
        <v>373</v>
      </c>
      <c r="D17" s="140" t="s">
        <v>373</v>
      </c>
      <c r="E17" s="141" t="s">
        <v>373</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32">
        <v>0</v>
      </c>
      <c r="D22" s="19">
        <v>0</v>
      </c>
      <c r="E22" s="20">
        <v>0</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32" t="s">
        <v>373</v>
      </c>
      <c r="D25" s="19" t="s">
        <v>373</v>
      </c>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F44" sqref="F44"/>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65</v>
      </c>
    </row>
    <row r="2" ht="4.5" customHeight="1"/>
    <row r="3" spans="2:3" ht="15">
      <c r="B3" s="7" t="s">
        <v>440</v>
      </c>
      <c r="C3" s="29" t="s">
        <v>67</v>
      </c>
    </row>
    <row r="4" spans="2:3" ht="15">
      <c r="B4" s="28" t="s">
        <v>66</v>
      </c>
      <c r="C4" s="29" t="s">
        <v>382</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30">
        <v>0</v>
      </c>
    </row>
    <row r="10" spans="1:4" ht="15">
      <c r="A10" s="10">
        <v>3</v>
      </c>
      <c r="B10" s="12" t="s">
        <v>2</v>
      </c>
      <c r="C10" s="31">
        <v>0</v>
      </c>
      <c r="D10" s="15"/>
    </row>
    <row r="11" spans="1:3" ht="15">
      <c r="A11" s="10">
        <v>6</v>
      </c>
      <c r="B11" s="11" t="s">
        <v>31</v>
      </c>
      <c r="C11" s="30" t="s">
        <v>373</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t="s">
        <v>373</v>
      </c>
      <c r="D17" s="140" t="s">
        <v>373</v>
      </c>
      <c r="E17" s="141" t="s">
        <v>373</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v>0</v>
      </c>
      <c r="D20" s="19">
        <v>0</v>
      </c>
      <c r="E20" s="20">
        <v>0</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32">
        <v>0</v>
      </c>
      <c r="D22" s="19">
        <v>0</v>
      </c>
      <c r="E22" s="20">
        <v>0</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32">
        <v>0</v>
      </c>
      <c r="D25" s="19">
        <v>0</v>
      </c>
      <c r="E25" s="20">
        <v>0</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E40" sqref="E40"/>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68</v>
      </c>
    </row>
    <row r="2" ht="4.5" customHeight="1"/>
    <row r="3" spans="2:3" ht="15">
      <c r="B3" s="7" t="s">
        <v>439</v>
      </c>
      <c r="C3" s="29" t="s">
        <v>70</v>
      </c>
    </row>
    <row r="4" spans="2:3" ht="15">
      <c r="B4" s="28" t="s">
        <v>69</v>
      </c>
      <c r="C4" s="29" t="s">
        <v>375</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30" t="s">
        <v>373</v>
      </c>
    </row>
    <row r="10" spans="1:3" ht="15">
      <c r="A10" s="10">
        <v>3</v>
      </c>
      <c r="B10" s="12" t="s">
        <v>2</v>
      </c>
      <c r="C10" s="31">
        <v>0</v>
      </c>
    </row>
    <row r="11" spans="1:3" ht="15">
      <c r="A11" s="10">
        <v>6</v>
      </c>
      <c r="B11" s="11" t="s">
        <v>31</v>
      </c>
      <c r="C11" s="30" t="s">
        <v>373</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t="s">
        <v>373</v>
      </c>
      <c r="D17" s="140" t="s">
        <v>373</v>
      </c>
      <c r="E17" s="141" t="s">
        <v>373</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32">
        <v>0</v>
      </c>
      <c r="D22" s="19">
        <v>0</v>
      </c>
      <c r="E22" s="20">
        <v>0</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32" t="s">
        <v>373</v>
      </c>
      <c r="D25" s="19" t="s">
        <v>373</v>
      </c>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2"/>
  <sheetViews>
    <sheetView zoomScale="90" zoomScaleNormal="90" workbookViewId="0" topLeftCell="A72">
      <selection activeCell="D84" sqref="D84"/>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83</v>
      </c>
    </row>
    <row r="2" ht="4.5" customHeight="1"/>
    <row r="3" spans="2:3" ht="15">
      <c r="B3" s="7" t="s">
        <v>437</v>
      </c>
      <c r="C3" s="29" t="s">
        <v>71</v>
      </c>
    </row>
    <row r="4" spans="2:3" ht="15">
      <c r="B4" s="28" t="s">
        <v>72</v>
      </c>
      <c r="C4" s="4" t="s">
        <v>375</v>
      </c>
    </row>
    <row r="5" ht="14.25" customHeight="1">
      <c r="C5" s="4" t="s">
        <v>376</v>
      </c>
    </row>
    <row r="6" ht="14.25" customHeight="1" thickBot="1"/>
    <row r="7" spans="2:4" ht="16.5" customHeight="1" thickBot="1">
      <c r="B7" s="148"/>
      <c r="C7" s="149" t="s">
        <v>85</v>
      </c>
      <c r="D7" s="149" t="s">
        <v>73</v>
      </c>
    </row>
    <row r="8" spans="2:6" ht="14.45" customHeight="1">
      <c r="B8" s="60" t="s">
        <v>74</v>
      </c>
      <c r="C8" s="61">
        <v>0</v>
      </c>
      <c r="D8" s="147">
        <v>0</v>
      </c>
      <c r="F8" s="41"/>
    </row>
    <row r="9" spans="2:6" ht="14.45" customHeight="1">
      <c r="B9" s="37" t="s">
        <v>76</v>
      </c>
      <c r="C9" s="61">
        <v>0</v>
      </c>
      <c r="D9" s="147">
        <v>0</v>
      </c>
      <c r="F9" s="41"/>
    </row>
    <row r="10" spans="2:6" ht="14.45" customHeight="1">
      <c r="B10" s="37" t="s">
        <v>77</v>
      </c>
      <c r="C10" s="61">
        <v>0</v>
      </c>
      <c r="D10" s="147">
        <v>0</v>
      </c>
      <c r="F10" s="41"/>
    </row>
    <row r="11" spans="2:6" ht="14.45" customHeight="1" thickBot="1">
      <c r="B11" s="13" t="s">
        <v>75</v>
      </c>
      <c r="C11" s="51">
        <v>0</v>
      </c>
      <c r="D11" s="38">
        <v>0</v>
      </c>
      <c r="F11" s="41"/>
    </row>
    <row r="12" spans="2:4" ht="14.25" customHeight="1">
      <c r="B12" s="34"/>
      <c r="C12" s="35"/>
      <c r="D12" s="35"/>
    </row>
    <row r="13" ht="14.25" customHeight="1"/>
    <row r="14" ht="14.25" customHeight="1" thickBot="1"/>
    <row r="15" spans="2:4" ht="16.5" customHeight="1" thickBot="1">
      <c r="B15" s="148"/>
      <c r="C15" s="149" t="s">
        <v>85</v>
      </c>
      <c r="D15" s="149" t="s">
        <v>73</v>
      </c>
    </row>
    <row r="16" spans="2:6" ht="14.45" customHeight="1">
      <c r="B16" s="60" t="s">
        <v>78</v>
      </c>
      <c r="C16" s="61">
        <v>0</v>
      </c>
      <c r="D16" s="147">
        <v>0</v>
      </c>
      <c r="F16" s="41"/>
    </row>
    <row r="17" spans="2:6" ht="14.45" customHeight="1" thickBot="1">
      <c r="B17" s="39" t="s">
        <v>79</v>
      </c>
      <c r="C17" s="61">
        <v>0</v>
      </c>
      <c r="D17" s="147">
        <v>0</v>
      </c>
      <c r="F17" s="41"/>
    </row>
    <row r="18" ht="14.25" customHeight="1"/>
    <row r="19" ht="14.25" customHeight="1" thickBot="1"/>
    <row r="20" spans="2:4" ht="16.5" customHeight="1" thickBot="1">
      <c r="B20" s="148"/>
      <c r="C20" s="149" t="s">
        <v>3</v>
      </c>
      <c r="D20" s="9"/>
    </row>
    <row r="21" spans="1:4" ht="14.45" customHeight="1">
      <c r="A21" s="10">
        <v>1</v>
      </c>
      <c r="B21" s="146" t="s">
        <v>0</v>
      </c>
      <c r="C21" s="147">
        <f>D11+D17-D16</f>
        <v>0</v>
      </c>
      <c r="D21" s="41"/>
    </row>
    <row r="22" spans="1:3" ht="15">
      <c r="A22" s="10">
        <v>2</v>
      </c>
      <c r="B22" s="11" t="s">
        <v>8</v>
      </c>
      <c r="C22" s="30" t="s">
        <v>373</v>
      </c>
    </row>
    <row r="23" spans="1:3" ht="15.75" thickBot="1">
      <c r="A23" s="10">
        <v>3</v>
      </c>
      <c r="B23" s="13" t="s">
        <v>2</v>
      </c>
      <c r="C23" s="38">
        <v>0</v>
      </c>
    </row>
    <row r="24" spans="1:3" ht="15">
      <c r="A24" s="10">
        <v>7</v>
      </c>
      <c r="B24" s="11" t="s">
        <v>33</v>
      </c>
      <c r="C24" s="30"/>
    </row>
    <row r="25" spans="2:3" ht="15.75" thickBot="1">
      <c r="B25" s="13" t="s">
        <v>106</v>
      </c>
      <c r="C25" s="38">
        <f>IF(ISNUMBER(C24)=TRUE,C23-C24,C23)</f>
        <v>0</v>
      </c>
    </row>
    <row r="26" spans="2:3" ht="15">
      <c r="B26" s="14"/>
      <c r="C26" s="15"/>
    </row>
    <row r="27" spans="2:3" ht="15.75" thickBot="1">
      <c r="B27" s="16"/>
      <c r="C27" s="17"/>
    </row>
    <row r="28" spans="2:14" ht="16.5" customHeight="1">
      <c r="B28" s="408" t="s">
        <v>1</v>
      </c>
      <c r="C28" s="410" t="s">
        <v>3</v>
      </c>
      <c r="D28" s="412" t="s">
        <v>4</v>
      </c>
      <c r="E28" s="414" t="s">
        <v>5</v>
      </c>
      <c r="F28" s="415"/>
      <c r="G28" s="414" t="s">
        <v>6</v>
      </c>
      <c r="H28" s="415"/>
      <c r="I28" s="414" t="s">
        <v>12</v>
      </c>
      <c r="J28" s="415"/>
      <c r="K28" s="406" t="s">
        <v>7</v>
      </c>
      <c r="L28" s="407"/>
      <c r="N28" s="26"/>
    </row>
    <row r="29" spans="2:12" ht="15.75" thickBot="1">
      <c r="B29" s="409"/>
      <c r="C29" s="411"/>
      <c r="D29" s="413"/>
      <c r="E29" s="143" t="s">
        <v>10</v>
      </c>
      <c r="F29" s="144" t="s">
        <v>11</v>
      </c>
      <c r="G29" s="143" t="s">
        <v>10</v>
      </c>
      <c r="H29" s="144" t="s">
        <v>11</v>
      </c>
      <c r="I29" s="143" t="s">
        <v>10</v>
      </c>
      <c r="J29" s="144" t="s">
        <v>11</v>
      </c>
      <c r="K29" s="155" t="s">
        <v>10</v>
      </c>
      <c r="L29" s="156" t="s">
        <v>11</v>
      </c>
    </row>
    <row r="30" spans="1:14" ht="15">
      <c r="A30" s="10">
        <v>6</v>
      </c>
      <c r="B30" s="60" t="s">
        <v>105</v>
      </c>
      <c r="C30" s="139" t="s">
        <v>373</v>
      </c>
      <c r="D30" s="140"/>
      <c r="E30" s="141"/>
      <c r="F30" s="142"/>
      <c r="G30" s="141"/>
      <c r="H30" s="142"/>
      <c r="I30" s="141"/>
      <c r="J30" s="142"/>
      <c r="K30" s="141"/>
      <c r="L30" s="142"/>
      <c r="N30" s="28"/>
    </row>
    <row r="31" spans="1:14" ht="15">
      <c r="A31" s="10">
        <v>8</v>
      </c>
      <c r="B31" s="18" t="s">
        <v>34</v>
      </c>
      <c r="C31" s="32" t="s">
        <v>373</v>
      </c>
      <c r="D31" s="19"/>
      <c r="E31" s="20"/>
      <c r="F31" s="21"/>
      <c r="G31" s="20"/>
      <c r="H31" s="21"/>
      <c r="I31" s="20"/>
      <c r="J31" s="21"/>
      <c r="K31" s="20"/>
      <c r="L31" s="21"/>
      <c r="N31" s="28"/>
    </row>
    <row r="32" spans="1:14" ht="15">
      <c r="A32" s="10">
        <v>10</v>
      </c>
      <c r="B32" s="18" t="s">
        <v>35</v>
      </c>
      <c r="C32" s="32" t="s">
        <v>373</v>
      </c>
      <c r="D32" s="19" t="s">
        <v>373</v>
      </c>
      <c r="E32" s="20" t="s">
        <v>373</v>
      </c>
      <c r="F32" s="21"/>
      <c r="G32" s="20"/>
      <c r="H32" s="21"/>
      <c r="I32" s="20"/>
      <c r="J32" s="21"/>
      <c r="K32" s="20"/>
      <c r="L32" s="21"/>
      <c r="N32" s="28"/>
    </row>
    <row r="33" spans="1:14" ht="15">
      <c r="A33" s="10">
        <v>11</v>
      </c>
      <c r="B33" s="18" t="s">
        <v>36</v>
      </c>
      <c r="C33" s="32" t="s">
        <v>373</v>
      </c>
      <c r="D33" s="19" t="s">
        <v>373</v>
      </c>
      <c r="E33" s="20" t="s">
        <v>373</v>
      </c>
      <c r="F33" s="21"/>
      <c r="G33" s="20"/>
      <c r="H33" s="21"/>
      <c r="I33" s="20"/>
      <c r="J33" s="21"/>
      <c r="K33" s="20"/>
      <c r="L33" s="21"/>
      <c r="N33" s="28"/>
    </row>
    <row r="34" spans="1:14" ht="15">
      <c r="A34" s="10" t="s">
        <v>37</v>
      </c>
      <c r="B34" s="18" t="s">
        <v>38</v>
      </c>
      <c r="C34" s="32" t="s">
        <v>373</v>
      </c>
      <c r="D34" s="19"/>
      <c r="E34" s="20"/>
      <c r="F34" s="21"/>
      <c r="G34" s="20"/>
      <c r="H34" s="21"/>
      <c r="I34" s="20"/>
      <c r="J34" s="21"/>
      <c r="K34" s="20"/>
      <c r="L34" s="21"/>
      <c r="N34" s="28"/>
    </row>
    <row r="35" spans="1:14" ht="15">
      <c r="A35" s="10" t="s">
        <v>39</v>
      </c>
      <c r="B35" s="18" t="s">
        <v>40</v>
      </c>
      <c r="C35" s="32">
        <v>0</v>
      </c>
      <c r="D35" s="19">
        <v>0</v>
      </c>
      <c r="E35" s="20">
        <v>0</v>
      </c>
      <c r="F35" s="21"/>
      <c r="G35" s="20"/>
      <c r="H35" s="21"/>
      <c r="I35" s="20"/>
      <c r="J35" s="21"/>
      <c r="K35" s="20"/>
      <c r="L35" s="21"/>
      <c r="N35" s="28"/>
    </row>
    <row r="36" spans="1:14" ht="15">
      <c r="A36" s="10" t="s">
        <v>41</v>
      </c>
      <c r="B36" s="18" t="s">
        <v>42</v>
      </c>
      <c r="C36" s="32">
        <v>0</v>
      </c>
      <c r="D36" s="19"/>
      <c r="E36" s="20">
        <v>0</v>
      </c>
      <c r="F36" s="21"/>
      <c r="G36" s="20"/>
      <c r="H36" s="21"/>
      <c r="I36" s="20"/>
      <c r="J36" s="21"/>
      <c r="K36" s="20"/>
      <c r="L36" s="21"/>
      <c r="N36" s="28"/>
    </row>
    <row r="37" spans="1:14" ht="15">
      <c r="A37" s="10">
        <v>13</v>
      </c>
      <c r="B37" s="18" t="s">
        <v>43</v>
      </c>
      <c r="C37" s="32"/>
      <c r="D37" s="19"/>
      <c r="E37" s="20"/>
      <c r="F37" s="21"/>
      <c r="G37" s="20"/>
      <c r="H37" s="21"/>
      <c r="I37" s="20"/>
      <c r="J37" s="21"/>
      <c r="K37" s="20"/>
      <c r="L37" s="21"/>
      <c r="N37" s="28"/>
    </row>
    <row r="38" spans="1:14" ht="15.75" thickBot="1">
      <c r="A38" s="10">
        <v>16</v>
      </c>
      <c r="B38" s="18" t="s">
        <v>27</v>
      </c>
      <c r="C38" s="32">
        <v>-0.4296134008508261</v>
      </c>
      <c r="D38" s="19">
        <f>E38/C38*1000</f>
        <v>0</v>
      </c>
      <c r="E38" s="20">
        <v>0</v>
      </c>
      <c r="F38" s="21"/>
      <c r="G38" s="20"/>
      <c r="H38" s="21"/>
      <c r="I38" s="20"/>
      <c r="J38" s="21"/>
      <c r="K38" s="20"/>
      <c r="L38" s="21"/>
      <c r="N38" s="28"/>
    </row>
    <row r="39" spans="1:12" ht="15.75" thickBot="1">
      <c r="A39" s="10">
        <v>17</v>
      </c>
      <c r="B39" s="22" t="s">
        <v>9</v>
      </c>
      <c r="C39" s="33">
        <f>SUM(C30:C38)</f>
        <v>-0.4296134008508261</v>
      </c>
      <c r="D39" s="23"/>
      <c r="E39" s="24">
        <v>0</v>
      </c>
      <c r="F39" s="25">
        <v>0</v>
      </c>
      <c r="G39" s="24">
        <v>0</v>
      </c>
      <c r="H39" s="25">
        <v>0</v>
      </c>
      <c r="I39" s="24">
        <v>0</v>
      </c>
      <c r="J39" s="25">
        <v>0</v>
      </c>
      <c r="K39" s="24">
        <f>E39+G39-I39</f>
        <v>0</v>
      </c>
      <c r="L39" s="25">
        <f>F39+H39-J39</f>
        <v>0</v>
      </c>
    </row>
    <row r="40" spans="3:12" ht="15">
      <c r="C40" s="14"/>
      <c r="E40" s="14"/>
      <c r="F40" s="14"/>
      <c r="G40" s="14"/>
      <c r="H40" s="14"/>
      <c r="I40" s="14"/>
      <c r="J40" s="14"/>
      <c r="K40" s="14"/>
      <c r="L40" s="14"/>
    </row>
    <row r="41" ht="15">
      <c r="B41" s="26"/>
    </row>
    <row r="42" ht="15.75" thickBot="1"/>
    <row r="43" spans="2:3" ht="15.75" thickBot="1">
      <c r="B43" s="148"/>
      <c r="C43" s="151">
        <v>2020</v>
      </c>
    </row>
    <row r="44" spans="2:3" ht="15">
      <c r="B44" s="353" t="s">
        <v>377</v>
      </c>
      <c r="C44" s="152">
        <v>0</v>
      </c>
    </row>
    <row r="45" spans="2:3" ht="15.75" thickBot="1">
      <c r="B45" s="357" t="s">
        <v>378</v>
      </c>
      <c r="C45" s="27">
        <v>0</v>
      </c>
    </row>
    <row r="48" spans="2:3" ht="15">
      <c r="B48" s="7" t="s">
        <v>438</v>
      </c>
      <c r="C48" s="29" t="s">
        <v>71</v>
      </c>
    </row>
    <row r="49" spans="2:3" ht="15">
      <c r="B49" s="28" t="s">
        <v>80</v>
      </c>
      <c r="C49" s="4" t="s">
        <v>375</v>
      </c>
    </row>
    <row r="50" ht="14.25" customHeight="1">
      <c r="C50" s="4" t="s">
        <v>376</v>
      </c>
    </row>
    <row r="51" ht="14.25" customHeight="1" thickBot="1"/>
    <row r="52" spans="2:4" ht="16.5" customHeight="1" thickBot="1">
      <c r="B52" s="148"/>
      <c r="C52" s="149" t="s">
        <v>85</v>
      </c>
      <c r="D52" s="149" t="s">
        <v>73</v>
      </c>
    </row>
    <row r="53" spans="2:6" ht="14.45" customHeight="1">
      <c r="B53" s="60" t="s">
        <v>74</v>
      </c>
      <c r="C53" s="61">
        <v>0</v>
      </c>
      <c r="D53" s="147">
        <v>0</v>
      </c>
      <c r="F53" s="41"/>
    </row>
    <row r="54" spans="2:6" ht="14.45" customHeight="1">
      <c r="B54" s="37" t="s">
        <v>76</v>
      </c>
      <c r="C54" s="61">
        <v>0</v>
      </c>
      <c r="D54" s="147">
        <v>0</v>
      </c>
      <c r="F54" s="41"/>
    </row>
    <row r="55" spans="2:6" ht="14.45" customHeight="1">
      <c r="B55" s="37" t="s">
        <v>77</v>
      </c>
      <c r="C55" s="61">
        <v>0</v>
      </c>
      <c r="D55" s="147">
        <v>0</v>
      </c>
      <c r="F55" s="41"/>
    </row>
    <row r="56" spans="2:6" ht="14.45" customHeight="1" thickBot="1">
      <c r="B56" s="13" t="s">
        <v>75</v>
      </c>
      <c r="C56" s="51">
        <v>0</v>
      </c>
      <c r="D56" s="38">
        <v>0</v>
      </c>
      <c r="F56" s="41"/>
    </row>
    <row r="57" spans="2:4" ht="14.25" customHeight="1">
      <c r="B57" s="34"/>
      <c r="C57" s="35"/>
      <c r="D57" s="35"/>
    </row>
    <row r="58" ht="14.25" customHeight="1"/>
    <row r="59" ht="14.25" customHeight="1" thickBot="1"/>
    <row r="60" spans="2:4" ht="16.5" customHeight="1" thickBot="1">
      <c r="B60" s="148"/>
      <c r="C60" s="149" t="s">
        <v>85</v>
      </c>
      <c r="D60" s="149" t="s">
        <v>73</v>
      </c>
    </row>
    <row r="61" spans="2:6" ht="14.45" customHeight="1">
      <c r="B61" s="60" t="s">
        <v>78</v>
      </c>
      <c r="C61" s="61">
        <v>0</v>
      </c>
      <c r="D61" s="147">
        <v>0</v>
      </c>
      <c r="F61" s="41"/>
    </row>
    <row r="62" spans="2:6" ht="14.45" customHeight="1" thickBot="1">
      <c r="B62" s="39" t="s">
        <v>79</v>
      </c>
      <c r="C62" s="52">
        <v>0</v>
      </c>
      <c r="D62" s="40">
        <v>0</v>
      </c>
      <c r="F62" s="41"/>
    </row>
    <row r="63" ht="14.25" customHeight="1"/>
    <row r="64" ht="14.25" customHeight="1" thickBot="1"/>
    <row r="65" spans="2:4" ht="16.5" customHeight="1" thickBot="1">
      <c r="B65" s="148"/>
      <c r="C65" s="149" t="s">
        <v>3</v>
      </c>
      <c r="D65" s="9"/>
    </row>
    <row r="66" spans="1:4" ht="14.45" customHeight="1">
      <c r="A66" s="10">
        <v>1</v>
      </c>
      <c r="B66" s="146" t="s">
        <v>0</v>
      </c>
      <c r="C66" s="147">
        <f>D56+D62-D61</f>
        <v>0</v>
      </c>
      <c r="D66" s="41"/>
    </row>
    <row r="67" spans="1:3" ht="15">
      <c r="A67" s="10">
        <v>2</v>
      </c>
      <c r="B67" s="11" t="s">
        <v>8</v>
      </c>
      <c r="C67" s="30" t="s">
        <v>373</v>
      </c>
    </row>
    <row r="68" spans="1:3" ht="15.75" thickBot="1">
      <c r="A68" s="10">
        <v>3</v>
      </c>
      <c r="B68" s="13" t="s">
        <v>2</v>
      </c>
      <c r="C68" s="38">
        <v>0</v>
      </c>
    </row>
    <row r="69" spans="1:3" ht="15">
      <c r="A69" s="10">
        <v>7</v>
      </c>
      <c r="B69" s="11" t="s">
        <v>33</v>
      </c>
      <c r="C69" s="30"/>
    </row>
    <row r="70" spans="2:3" ht="15.75" thickBot="1">
      <c r="B70" s="13" t="s">
        <v>106</v>
      </c>
      <c r="C70" s="38">
        <f>IF(ISNUMBER(C69)=TRUE,C68-C69,C68)</f>
        <v>0</v>
      </c>
    </row>
    <row r="71" spans="2:3" ht="15">
      <c r="B71" s="14"/>
      <c r="C71" s="15"/>
    </row>
    <row r="72" spans="2:3" ht="15.75" thickBot="1">
      <c r="B72" s="16"/>
      <c r="C72" s="17"/>
    </row>
    <row r="73" spans="2:14" ht="16.5" customHeight="1">
      <c r="B73" s="408" t="s">
        <v>1</v>
      </c>
      <c r="C73" s="410" t="s">
        <v>3</v>
      </c>
      <c r="D73" s="412" t="s">
        <v>4</v>
      </c>
      <c r="E73" s="414" t="s">
        <v>5</v>
      </c>
      <c r="F73" s="415"/>
      <c r="G73" s="414" t="s">
        <v>6</v>
      </c>
      <c r="H73" s="415"/>
      <c r="I73" s="414" t="s">
        <v>12</v>
      </c>
      <c r="J73" s="415"/>
      <c r="K73" s="406" t="s">
        <v>7</v>
      </c>
      <c r="L73" s="407"/>
      <c r="N73" s="26"/>
    </row>
    <row r="74" spans="2:12" ht="32.25" customHeight="1" thickBot="1">
      <c r="B74" s="409"/>
      <c r="C74" s="411"/>
      <c r="D74" s="413"/>
      <c r="E74" s="143" t="s">
        <v>10</v>
      </c>
      <c r="F74" s="144" t="s">
        <v>11</v>
      </c>
      <c r="G74" s="143" t="s">
        <v>10</v>
      </c>
      <c r="H74" s="144" t="s">
        <v>11</v>
      </c>
      <c r="I74" s="143" t="s">
        <v>10</v>
      </c>
      <c r="J74" s="144" t="s">
        <v>11</v>
      </c>
      <c r="K74" s="143" t="s">
        <v>10</v>
      </c>
      <c r="L74" s="145" t="s">
        <v>11</v>
      </c>
    </row>
    <row r="75" spans="1:14" ht="15">
      <c r="A75" s="10">
        <v>6</v>
      </c>
      <c r="B75" s="60" t="s">
        <v>105</v>
      </c>
      <c r="C75" s="139" t="s">
        <v>373</v>
      </c>
      <c r="D75" s="140"/>
      <c r="E75" s="141"/>
      <c r="F75" s="142"/>
      <c r="G75" s="141"/>
      <c r="H75" s="142"/>
      <c r="I75" s="141"/>
      <c r="J75" s="142"/>
      <c r="K75" s="141"/>
      <c r="L75" s="142"/>
      <c r="N75" s="28"/>
    </row>
    <row r="76" spans="1:14" ht="15">
      <c r="A76" s="10">
        <v>8</v>
      </c>
      <c r="B76" s="18" t="s">
        <v>34</v>
      </c>
      <c r="C76" s="32" t="s">
        <v>373</v>
      </c>
      <c r="D76" s="19"/>
      <c r="E76" s="20"/>
      <c r="F76" s="21"/>
      <c r="G76" s="20"/>
      <c r="H76" s="21"/>
      <c r="I76" s="20"/>
      <c r="J76" s="21"/>
      <c r="K76" s="20"/>
      <c r="L76" s="21"/>
      <c r="N76" s="28"/>
    </row>
    <row r="77" spans="1:14" ht="15">
      <c r="A77" s="10">
        <v>10</v>
      </c>
      <c r="B77" s="18" t="s">
        <v>35</v>
      </c>
      <c r="C77" s="32" t="s">
        <v>373</v>
      </c>
      <c r="D77" s="19" t="s">
        <v>373</v>
      </c>
      <c r="E77" s="20" t="s">
        <v>373</v>
      </c>
      <c r="F77" s="21"/>
      <c r="G77" s="20"/>
      <c r="H77" s="21"/>
      <c r="I77" s="20"/>
      <c r="J77" s="21"/>
      <c r="K77" s="20"/>
      <c r="L77" s="21"/>
      <c r="N77" s="28"/>
    </row>
    <row r="78" spans="1:14" ht="15">
      <c r="A78" s="10">
        <v>11</v>
      </c>
      <c r="B78" s="18" t="s">
        <v>36</v>
      </c>
      <c r="C78" s="32" t="s">
        <v>373</v>
      </c>
      <c r="D78" s="19" t="s">
        <v>373</v>
      </c>
      <c r="E78" s="20" t="s">
        <v>373</v>
      </c>
      <c r="F78" s="21"/>
      <c r="G78" s="20"/>
      <c r="H78" s="21"/>
      <c r="I78" s="20"/>
      <c r="J78" s="21"/>
      <c r="K78" s="20"/>
      <c r="L78" s="21"/>
      <c r="N78" s="28"/>
    </row>
    <row r="79" spans="1:14" ht="15">
      <c r="A79" s="10" t="s">
        <v>37</v>
      </c>
      <c r="B79" s="18" t="s">
        <v>38</v>
      </c>
      <c r="C79" s="32"/>
      <c r="D79" s="19"/>
      <c r="E79" s="20"/>
      <c r="F79" s="21"/>
      <c r="G79" s="20"/>
      <c r="H79" s="21"/>
      <c r="I79" s="20"/>
      <c r="J79" s="21"/>
      <c r="K79" s="20"/>
      <c r="L79" s="21"/>
      <c r="N79" s="28"/>
    </row>
    <row r="80" spans="1:14" ht="15">
      <c r="A80" s="10" t="s">
        <v>39</v>
      </c>
      <c r="B80" s="18" t="s">
        <v>40</v>
      </c>
      <c r="C80" s="32">
        <v>0</v>
      </c>
      <c r="D80" s="19">
        <v>0</v>
      </c>
      <c r="E80" s="20">
        <v>0</v>
      </c>
      <c r="F80" s="21"/>
      <c r="G80" s="20"/>
      <c r="H80" s="21"/>
      <c r="I80" s="20"/>
      <c r="J80" s="21"/>
      <c r="K80" s="20"/>
      <c r="L80" s="21"/>
      <c r="N80" s="28"/>
    </row>
    <row r="81" spans="1:14" ht="15">
      <c r="A81" s="10" t="s">
        <v>41</v>
      </c>
      <c r="B81" s="18" t="s">
        <v>42</v>
      </c>
      <c r="C81" s="32">
        <v>0</v>
      </c>
      <c r="D81" s="19"/>
      <c r="E81" s="20">
        <v>0</v>
      </c>
      <c r="F81" s="21"/>
      <c r="G81" s="20"/>
      <c r="H81" s="21"/>
      <c r="I81" s="20"/>
      <c r="J81" s="21"/>
      <c r="K81" s="20"/>
      <c r="L81" s="21"/>
      <c r="N81" s="28"/>
    </row>
    <row r="82" spans="1:14" ht="15">
      <c r="A82" s="10">
        <v>13</v>
      </c>
      <c r="B82" s="18" t="s">
        <v>43</v>
      </c>
      <c r="C82" s="32"/>
      <c r="D82" s="19" t="s">
        <v>373</v>
      </c>
      <c r="E82" s="20">
        <v>0</v>
      </c>
      <c r="F82" s="21"/>
      <c r="G82" s="20"/>
      <c r="H82" s="21"/>
      <c r="I82" s="20"/>
      <c r="J82" s="21"/>
      <c r="K82" s="20"/>
      <c r="L82" s="21"/>
      <c r="N82" s="28"/>
    </row>
    <row r="83" spans="1:14" ht="15">
      <c r="A83" s="10"/>
      <c r="B83" s="44" t="s">
        <v>81</v>
      </c>
      <c r="C83" s="32">
        <v>0</v>
      </c>
      <c r="D83" s="19">
        <v>0</v>
      </c>
      <c r="E83" s="42">
        <v>0</v>
      </c>
      <c r="F83" s="21"/>
      <c r="G83" s="20"/>
      <c r="H83" s="21"/>
      <c r="I83" s="20"/>
      <c r="J83" s="21"/>
      <c r="K83" s="20"/>
      <c r="L83" s="21"/>
      <c r="N83" s="28"/>
    </row>
    <row r="84" spans="1:14" ht="15">
      <c r="A84" s="10"/>
      <c r="B84" s="45" t="s">
        <v>82</v>
      </c>
      <c r="C84" s="46">
        <f>D56</f>
        <v>0</v>
      </c>
      <c r="D84" s="47">
        <f>D83-D80</f>
        <v>0</v>
      </c>
      <c r="E84" s="48">
        <v>0</v>
      </c>
      <c r="F84" s="49"/>
      <c r="G84" s="48"/>
      <c r="H84" s="49"/>
      <c r="I84" s="48"/>
      <c r="J84" s="49"/>
      <c r="K84" s="48"/>
      <c r="L84" s="49"/>
      <c r="N84" s="28"/>
    </row>
    <row r="85" spans="1:14" ht="15.75" thickBot="1">
      <c r="A85" s="10">
        <v>16</v>
      </c>
      <c r="B85" s="18" t="s">
        <v>27</v>
      </c>
      <c r="C85" s="32"/>
      <c r="D85" s="19"/>
      <c r="E85" s="20" t="s">
        <v>373</v>
      </c>
      <c r="F85" s="21"/>
      <c r="G85" s="20"/>
      <c r="H85" s="21"/>
      <c r="I85" s="20"/>
      <c r="J85" s="21"/>
      <c r="K85" s="20"/>
      <c r="L85" s="21"/>
      <c r="N85" s="28"/>
    </row>
    <row r="86" spans="2:12" ht="15.75" thickBot="1">
      <c r="B86" s="22" t="s">
        <v>9</v>
      </c>
      <c r="C86" s="33">
        <f>SUM(C75:C83,C85)</f>
        <v>0</v>
      </c>
      <c r="D86" s="23"/>
      <c r="E86" s="24">
        <v>0</v>
      </c>
      <c r="F86" s="25">
        <v>0</v>
      </c>
      <c r="G86" s="24">
        <v>0</v>
      </c>
      <c r="H86" s="25">
        <v>0</v>
      </c>
      <c r="I86" s="24">
        <v>0</v>
      </c>
      <c r="J86" s="25">
        <v>0</v>
      </c>
      <c r="K86" s="24">
        <f>E86+G86-I86</f>
        <v>0</v>
      </c>
      <c r="L86" s="25">
        <f>F86+H86-J86</f>
        <v>0</v>
      </c>
    </row>
    <row r="87" spans="3:12" ht="15">
      <c r="C87" s="14"/>
      <c r="E87" s="14"/>
      <c r="F87" s="14"/>
      <c r="G87" s="14"/>
      <c r="H87" s="14"/>
      <c r="I87" s="14"/>
      <c r="J87" s="14"/>
      <c r="K87" s="14"/>
      <c r="L87" s="14"/>
    </row>
    <row r="88" ht="15">
      <c r="B88" s="26"/>
    </row>
    <row r="89" ht="15.75" thickBot="1"/>
    <row r="90" spans="2:3" ht="15.75" thickBot="1">
      <c r="B90" s="148"/>
      <c r="C90" s="151">
        <v>2020</v>
      </c>
    </row>
    <row r="91" spans="2:3" ht="15">
      <c r="B91" s="331" t="s">
        <v>377</v>
      </c>
      <c r="C91" s="152">
        <v>0</v>
      </c>
    </row>
    <row r="92" spans="2:3" ht="15.75" thickBot="1">
      <c r="B92" s="332" t="s">
        <v>378</v>
      </c>
      <c r="C92" s="27">
        <v>0</v>
      </c>
    </row>
  </sheetData>
  <mergeCells count="14">
    <mergeCell ref="I73:J73"/>
    <mergeCell ref="K73:L73"/>
    <mergeCell ref="B73:B74"/>
    <mergeCell ref="C73:C74"/>
    <mergeCell ref="D73:D74"/>
    <mergeCell ref="E73:F73"/>
    <mergeCell ref="G73:H73"/>
    <mergeCell ref="K28:L28"/>
    <mergeCell ref="B28:B29"/>
    <mergeCell ref="C28:C29"/>
    <mergeCell ref="D28:D29"/>
    <mergeCell ref="E28:F28"/>
    <mergeCell ref="G28:H28"/>
    <mergeCell ref="I28:J28"/>
  </mergeCells>
  <conditionalFormatting sqref="C41 N31:N38 N76:N85">
    <cfRule type="cellIs" priority="57" dxfId="1" operator="equal">
      <formula>FALSE</formula>
    </cfRule>
    <cfRule type="cellIs" priority="58" dxfId="0" operator="equal">
      <formula>TRUE</formula>
    </cfRule>
  </conditionalFormatting>
  <conditionalFormatting sqref="E41">
    <cfRule type="cellIs" priority="55" dxfId="1" operator="equal">
      <formula>FALSE</formula>
    </cfRule>
    <cfRule type="cellIs" priority="56" dxfId="0" operator="equal">
      <formula>TRUE</formula>
    </cfRule>
  </conditionalFormatting>
  <conditionalFormatting sqref="F41">
    <cfRule type="cellIs" priority="53" dxfId="1" operator="equal">
      <formula>FALSE</formula>
    </cfRule>
    <cfRule type="cellIs" priority="54" dxfId="0" operator="equal">
      <formula>TRUE</formula>
    </cfRule>
  </conditionalFormatting>
  <conditionalFormatting sqref="K41">
    <cfRule type="cellIs" priority="51" dxfId="1" operator="equal">
      <formula>FALSE</formula>
    </cfRule>
    <cfRule type="cellIs" priority="52" dxfId="0" operator="equal">
      <formula>TRUE</formula>
    </cfRule>
  </conditionalFormatting>
  <conditionalFormatting sqref="L41">
    <cfRule type="cellIs" priority="49" dxfId="1" operator="equal">
      <formula>FALSE</formula>
    </cfRule>
    <cfRule type="cellIs" priority="50" dxfId="0" operator="equal">
      <formula>TRUE</formula>
    </cfRule>
  </conditionalFormatting>
  <conditionalFormatting sqref="C13">
    <cfRule type="cellIs" priority="31" dxfId="1" operator="equal">
      <formula>FALSE</formula>
    </cfRule>
    <cfRule type="cellIs" priority="32" dxfId="0" operator="equal">
      <formula>TRUE</formula>
    </cfRule>
  </conditionalFormatting>
  <conditionalFormatting sqref="D13">
    <cfRule type="cellIs" priority="29" dxfId="1" operator="equal">
      <formula>FALSE</formula>
    </cfRule>
    <cfRule type="cellIs" priority="30" dxfId="0" operator="equal">
      <formula>TRUE</formula>
    </cfRule>
  </conditionalFormatting>
  <conditionalFormatting sqref="E21">
    <cfRule type="cellIs" priority="27" dxfId="1" operator="equal">
      <formula>FALSE</formula>
    </cfRule>
    <cfRule type="cellIs" priority="28" dxfId="0" operator="equal">
      <formula>TRUE</formula>
    </cfRule>
  </conditionalFormatting>
  <conditionalFormatting sqref="C88">
    <cfRule type="cellIs" priority="25" dxfId="1" operator="equal">
      <formula>FALSE</formula>
    </cfRule>
    <cfRule type="cellIs" priority="26" dxfId="0" operator="equal">
      <formula>TRUE</formula>
    </cfRule>
  </conditionalFormatting>
  <conditionalFormatting sqref="E88">
    <cfRule type="cellIs" priority="23" dxfId="1" operator="equal">
      <formula>FALSE</formula>
    </cfRule>
    <cfRule type="cellIs" priority="24" dxfId="0" operator="equal">
      <formula>TRUE</formula>
    </cfRule>
  </conditionalFormatting>
  <conditionalFormatting sqref="F88">
    <cfRule type="cellIs" priority="21" dxfId="1" operator="equal">
      <formula>FALSE</formula>
    </cfRule>
    <cfRule type="cellIs" priority="22" dxfId="0" operator="equal">
      <formula>TRUE</formula>
    </cfRule>
  </conditionalFormatting>
  <conditionalFormatting sqref="K88">
    <cfRule type="cellIs" priority="19" dxfId="1" operator="equal">
      <formula>FALSE</formula>
    </cfRule>
    <cfRule type="cellIs" priority="20" dxfId="0" operator="equal">
      <formula>TRUE</formula>
    </cfRule>
  </conditionalFormatting>
  <conditionalFormatting sqref="L88">
    <cfRule type="cellIs" priority="17" dxfId="1" operator="equal">
      <formula>FALSE</formula>
    </cfRule>
    <cfRule type="cellIs" priority="18" dxfId="0" operator="equal">
      <formula>TRUE</formula>
    </cfRule>
  </conditionalFormatting>
  <conditionalFormatting sqref="C58">
    <cfRule type="cellIs" priority="13" dxfId="1" operator="equal">
      <formula>FALSE</formula>
    </cfRule>
    <cfRule type="cellIs" priority="14" dxfId="0" operator="equal">
      <formula>TRUE</formula>
    </cfRule>
  </conditionalFormatting>
  <conditionalFormatting sqref="D58">
    <cfRule type="cellIs" priority="11" dxfId="1" operator="equal">
      <formula>FALSE</formula>
    </cfRule>
    <cfRule type="cellIs" priority="12" dxfId="0" operator="equal">
      <formula>TRUE</formula>
    </cfRule>
  </conditionalFormatting>
  <conditionalFormatting sqref="E66">
    <cfRule type="cellIs" priority="9" dxfId="1" operator="equal">
      <formula>FALSE</formula>
    </cfRule>
    <cfRule type="cellIs" priority="10" dxfId="0" operator="equal">
      <formula>TRUE</formula>
    </cfRule>
  </conditionalFormatting>
  <conditionalFormatting sqref="N30">
    <cfRule type="cellIs" priority="7" dxfId="1" operator="equal">
      <formula>FALSE</formula>
    </cfRule>
    <cfRule type="cellIs" priority="8" dxfId="0" operator="equal">
      <formula>TRUE</formula>
    </cfRule>
  </conditionalFormatting>
  <conditionalFormatting sqref="N75">
    <cfRule type="cellIs" priority="5" dxfId="1" operator="equal">
      <formula>FALSE</formula>
    </cfRule>
    <cfRule type="cellIs" priority="6" dxfId="0" operator="equal">
      <formula>TRUE</formula>
    </cfRule>
  </conditionalFormatting>
  <conditionalFormatting sqref="E23">
    <cfRule type="cellIs" priority="3" dxfId="1" operator="equal">
      <formula>FALSE</formula>
    </cfRule>
    <cfRule type="cellIs" priority="4" dxfId="0" operator="equal">
      <formula>TRUE</formula>
    </cfRule>
  </conditionalFormatting>
  <conditionalFormatting sqref="E68">
    <cfRule type="cellIs" priority="1" dxfId="1" operator="equal">
      <formula>FALSE</formula>
    </cfRule>
    <cfRule type="cellIs" priority="2" dxfId="0" operator="equal">
      <formula>TRUE</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61" r:id="rId3"/>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zoomScale="90" zoomScaleNormal="90" workbookViewId="0" topLeftCell="A23">
      <selection activeCell="D38" sqref="D38"/>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87</v>
      </c>
    </row>
    <row r="2" ht="4.5" customHeight="1"/>
    <row r="3" spans="2:3" ht="15">
      <c r="B3" s="7" t="s">
        <v>436</v>
      </c>
      <c r="C3" s="29" t="s">
        <v>71</v>
      </c>
    </row>
    <row r="4" spans="2:3" ht="15">
      <c r="B4" s="28" t="s">
        <v>84</v>
      </c>
      <c r="C4" s="4" t="s">
        <v>375</v>
      </c>
    </row>
    <row r="5" ht="14.25" customHeight="1">
      <c r="C5" s="4" t="s">
        <v>376</v>
      </c>
    </row>
    <row r="6" ht="14.25" customHeight="1" thickBot="1"/>
    <row r="7" spans="2:4" ht="16.5" customHeight="1" thickBot="1">
      <c r="B7" s="148"/>
      <c r="C7" s="149" t="s">
        <v>85</v>
      </c>
      <c r="D7" s="149" t="s">
        <v>73</v>
      </c>
    </row>
    <row r="8" spans="2:6" ht="14.45" customHeight="1">
      <c r="B8" s="60" t="s">
        <v>74</v>
      </c>
      <c r="C8" s="61">
        <v>0</v>
      </c>
      <c r="D8" s="147">
        <v>0</v>
      </c>
      <c r="F8" s="41"/>
    </row>
    <row r="9" spans="2:6" ht="14.45" customHeight="1">
      <c r="B9" s="37" t="s">
        <v>76</v>
      </c>
      <c r="C9" s="50">
        <v>0</v>
      </c>
      <c r="D9" s="30">
        <v>0</v>
      </c>
      <c r="F9" s="41"/>
    </row>
    <row r="10" spans="2:6" ht="14.45" customHeight="1">
      <c r="B10" s="37" t="s">
        <v>77</v>
      </c>
      <c r="C10" s="50">
        <v>0</v>
      </c>
      <c r="D10" s="30">
        <v>0</v>
      </c>
      <c r="F10" s="41"/>
    </row>
    <row r="11" spans="2:6" ht="14.45" customHeight="1" thickBot="1">
      <c r="B11" s="13" t="s">
        <v>75</v>
      </c>
      <c r="C11" s="51">
        <v>0</v>
      </c>
      <c r="D11" s="38">
        <v>0</v>
      </c>
      <c r="E11" s="53"/>
      <c r="F11" s="41"/>
    </row>
    <row r="12" spans="2:4" ht="14.25" customHeight="1">
      <c r="B12" s="34"/>
      <c r="C12" s="35"/>
      <c r="D12" s="35"/>
    </row>
    <row r="13" ht="14.25" customHeight="1"/>
    <row r="14" ht="14.25" customHeight="1" thickBot="1"/>
    <row r="15" spans="2:4" ht="16.5" customHeight="1" thickBot="1">
      <c r="B15" s="148"/>
      <c r="C15" s="149" t="s">
        <v>85</v>
      </c>
      <c r="D15" s="149" t="s">
        <v>73</v>
      </c>
    </row>
    <row r="16" spans="2:6" ht="14.45" customHeight="1">
      <c r="B16" s="60" t="s">
        <v>78</v>
      </c>
      <c r="C16" s="61">
        <v>0</v>
      </c>
      <c r="D16" s="147">
        <v>0</v>
      </c>
      <c r="E16" s="53"/>
      <c r="F16" s="41"/>
    </row>
    <row r="17" spans="2:6" ht="14.45" customHeight="1" thickBot="1">
      <c r="B17" s="39" t="s">
        <v>79</v>
      </c>
      <c r="C17" s="52">
        <v>0</v>
      </c>
      <c r="D17" s="40">
        <v>0</v>
      </c>
      <c r="E17" s="53"/>
      <c r="F17" s="41"/>
    </row>
    <row r="18" ht="14.25" customHeight="1"/>
    <row r="19" ht="14.25" customHeight="1" thickBot="1"/>
    <row r="20" spans="2:4" ht="16.5" customHeight="1" thickBot="1">
      <c r="B20" s="148"/>
      <c r="C20" s="149" t="s">
        <v>3</v>
      </c>
      <c r="D20" s="9"/>
    </row>
    <row r="21" spans="1:4" ht="14.45" customHeight="1">
      <c r="A21" s="10">
        <v>1</v>
      </c>
      <c r="B21" s="146" t="s">
        <v>0</v>
      </c>
      <c r="C21" s="147">
        <f>D11+D17-D16</f>
        <v>0</v>
      </c>
      <c r="D21" s="53"/>
    </row>
    <row r="22" spans="1:3" ht="15">
      <c r="A22" s="10">
        <v>2</v>
      </c>
      <c r="B22" s="11" t="s">
        <v>8</v>
      </c>
      <c r="C22" s="30" t="s">
        <v>373</v>
      </c>
    </row>
    <row r="23" spans="1:3" ht="15.75" thickBot="1">
      <c r="A23" s="10">
        <v>3</v>
      </c>
      <c r="B23" s="13" t="s">
        <v>2</v>
      </c>
      <c r="C23" s="38">
        <v>0</v>
      </c>
    </row>
    <row r="24" spans="1:3" ht="15">
      <c r="A24" s="10">
        <v>7</v>
      </c>
      <c r="B24" s="11" t="s">
        <v>33</v>
      </c>
      <c r="C24" s="30"/>
    </row>
    <row r="25" spans="2:3" ht="15.75" thickBot="1">
      <c r="B25" s="13" t="s">
        <v>106</v>
      </c>
      <c r="C25" s="38">
        <f>IF(ISNUMBER(C24)=TRUE,C23-C24,C23)</f>
        <v>0</v>
      </c>
    </row>
    <row r="26" spans="2:3" ht="15">
      <c r="B26" s="14"/>
      <c r="C26" s="15"/>
    </row>
    <row r="27" spans="2:3" ht="15.75" thickBot="1">
      <c r="B27" s="16"/>
      <c r="C27" s="17"/>
    </row>
    <row r="28" spans="2:14" ht="16.5" customHeight="1">
      <c r="B28" s="408" t="s">
        <v>1</v>
      </c>
      <c r="C28" s="410" t="s">
        <v>3</v>
      </c>
      <c r="D28" s="412" t="s">
        <v>4</v>
      </c>
      <c r="E28" s="414" t="s">
        <v>5</v>
      </c>
      <c r="F28" s="415"/>
      <c r="G28" s="414" t="s">
        <v>6</v>
      </c>
      <c r="H28" s="415"/>
      <c r="I28" s="414" t="s">
        <v>12</v>
      </c>
      <c r="J28" s="415"/>
      <c r="K28" s="406" t="s">
        <v>7</v>
      </c>
      <c r="L28" s="407"/>
      <c r="N28" s="26"/>
    </row>
    <row r="29" spans="2:12" ht="15.75" thickBot="1">
      <c r="B29" s="409"/>
      <c r="C29" s="411"/>
      <c r="D29" s="413"/>
      <c r="E29" s="143" t="s">
        <v>10</v>
      </c>
      <c r="F29" s="144" t="s">
        <v>11</v>
      </c>
      <c r="G29" s="143" t="s">
        <v>10</v>
      </c>
      <c r="H29" s="144" t="s">
        <v>11</v>
      </c>
      <c r="I29" s="143" t="s">
        <v>10</v>
      </c>
      <c r="J29" s="144" t="s">
        <v>11</v>
      </c>
      <c r="K29" s="143" t="s">
        <v>10</v>
      </c>
      <c r="L29" s="145" t="s">
        <v>11</v>
      </c>
    </row>
    <row r="30" spans="1:14" ht="15">
      <c r="A30" s="10">
        <v>6</v>
      </c>
      <c r="B30" s="60" t="s">
        <v>105</v>
      </c>
      <c r="C30" s="139" t="s">
        <v>373</v>
      </c>
      <c r="D30" s="140"/>
      <c r="E30" s="141"/>
      <c r="F30" s="142"/>
      <c r="G30" s="141"/>
      <c r="H30" s="142"/>
      <c r="I30" s="141"/>
      <c r="J30" s="142"/>
      <c r="K30" s="141"/>
      <c r="L30" s="142"/>
      <c r="N30" s="28"/>
    </row>
    <row r="31" spans="1:14" ht="15">
      <c r="A31" s="10">
        <v>8</v>
      </c>
      <c r="B31" s="18" t="s">
        <v>34</v>
      </c>
      <c r="C31" s="32" t="s">
        <v>373</v>
      </c>
      <c r="D31" s="19"/>
      <c r="E31" s="20"/>
      <c r="F31" s="21"/>
      <c r="G31" s="20"/>
      <c r="H31" s="21"/>
      <c r="I31" s="20"/>
      <c r="J31" s="21"/>
      <c r="K31" s="20"/>
      <c r="L31" s="21"/>
      <c r="N31" s="28"/>
    </row>
    <row r="32" spans="1:14" ht="15">
      <c r="A32" s="10">
        <v>10</v>
      </c>
      <c r="B32" s="18" t="s">
        <v>35</v>
      </c>
      <c r="C32" s="32" t="s">
        <v>373</v>
      </c>
      <c r="D32" s="19" t="s">
        <v>373</v>
      </c>
      <c r="E32" s="20" t="s">
        <v>373</v>
      </c>
      <c r="F32" s="21"/>
      <c r="G32" s="20"/>
      <c r="H32" s="21"/>
      <c r="I32" s="20"/>
      <c r="J32" s="21"/>
      <c r="K32" s="20"/>
      <c r="L32" s="21"/>
      <c r="N32" s="28"/>
    </row>
    <row r="33" spans="1:14" ht="15">
      <c r="A33" s="10">
        <v>11</v>
      </c>
      <c r="B33" s="18" t="s">
        <v>36</v>
      </c>
      <c r="C33" s="32" t="s">
        <v>373</v>
      </c>
      <c r="D33" s="19" t="s">
        <v>373</v>
      </c>
      <c r="E33" s="20" t="s">
        <v>373</v>
      </c>
      <c r="F33" s="21"/>
      <c r="G33" s="20"/>
      <c r="H33" s="21"/>
      <c r="I33" s="20"/>
      <c r="J33" s="21"/>
      <c r="K33" s="20"/>
      <c r="L33" s="21"/>
      <c r="N33" s="28"/>
    </row>
    <row r="34" spans="1:14" ht="15">
      <c r="A34" s="10" t="s">
        <v>37</v>
      </c>
      <c r="B34" s="18" t="s">
        <v>38</v>
      </c>
      <c r="C34" s="32" t="s">
        <v>373</v>
      </c>
      <c r="D34" s="19" t="s">
        <v>373</v>
      </c>
      <c r="E34" s="20" t="s">
        <v>373</v>
      </c>
      <c r="F34" s="21"/>
      <c r="G34" s="20"/>
      <c r="H34" s="21"/>
      <c r="I34" s="20"/>
      <c r="J34" s="21"/>
      <c r="K34" s="20"/>
      <c r="L34" s="21"/>
      <c r="N34" s="28"/>
    </row>
    <row r="35" spans="1:14" ht="15">
      <c r="A35" s="10" t="s">
        <v>39</v>
      </c>
      <c r="B35" s="18" t="s">
        <v>40</v>
      </c>
      <c r="C35" s="32">
        <v>0</v>
      </c>
      <c r="D35" s="19">
        <v>0</v>
      </c>
      <c r="E35" s="20">
        <v>0</v>
      </c>
      <c r="F35" s="21"/>
      <c r="G35" s="20"/>
      <c r="H35" s="21"/>
      <c r="I35" s="20"/>
      <c r="J35" s="21"/>
      <c r="K35" s="20"/>
      <c r="L35" s="21"/>
      <c r="N35" s="28"/>
    </row>
    <row r="36" spans="1:14" ht="15">
      <c r="A36" s="10" t="s">
        <v>41</v>
      </c>
      <c r="B36" s="18" t="s">
        <v>42</v>
      </c>
      <c r="C36" s="32">
        <v>0</v>
      </c>
      <c r="D36" s="19"/>
      <c r="E36" s="20">
        <v>0</v>
      </c>
      <c r="F36" s="21"/>
      <c r="G36" s="20"/>
      <c r="H36" s="21"/>
      <c r="I36" s="20"/>
      <c r="J36" s="21"/>
      <c r="K36" s="20"/>
      <c r="L36" s="21"/>
      <c r="N36" s="28"/>
    </row>
    <row r="37" spans="1:14" ht="15">
      <c r="A37" s="10">
        <v>13</v>
      </c>
      <c r="B37" s="18" t="s">
        <v>43</v>
      </c>
      <c r="C37" s="32"/>
      <c r="D37" s="19"/>
      <c r="E37" s="20"/>
      <c r="F37" s="21"/>
      <c r="G37" s="20"/>
      <c r="H37" s="21"/>
      <c r="I37" s="20"/>
      <c r="J37" s="21"/>
      <c r="K37" s="20"/>
      <c r="L37" s="21"/>
      <c r="N37" s="28"/>
    </row>
    <row r="38" spans="1:14" ht="15.75" thickBot="1">
      <c r="A38" s="10">
        <v>16</v>
      </c>
      <c r="B38" s="18" t="s">
        <v>27</v>
      </c>
      <c r="C38" s="32">
        <v>0</v>
      </c>
      <c r="D38" s="19" t="e">
        <f>E38/C38*1000</f>
        <v>#DIV/0!</v>
      </c>
      <c r="E38" s="20">
        <v>0</v>
      </c>
      <c r="F38" s="21"/>
      <c r="G38" s="20"/>
      <c r="H38" s="21"/>
      <c r="I38" s="20"/>
      <c r="J38" s="21"/>
      <c r="K38" s="20"/>
      <c r="L38" s="21"/>
      <c r="N38" s="28"/>
    </row>
    <row r="39" spans="1:12" ht="15.75" thickBot="1">
      <c r="A39" s="10">
        <v>17</v>
      </c>
      <c r="B39" s="22" t="s">
        <v>9</v>
      </c>
      <c r="C39" s="33">
        <f>SUM(C30:C38)</f>
        <v>0</v>
      </c>
      <c r="D39" s="23"/>
      <c r="E39" s="24">
        <v>0</v>
      </c>
      <c r="F39" s="25">
        <v>0</v>
      </c>
      <c r="G39" s="24">
        <v>0</v>
      </c>
      <c r="H39" s="25">
        <v>0</v>
      </c>
      <c r="I39" s="24">
        <v>0</v>
      </c>
      <c r="J39" s="25">
        <v>0</v>
      </c>
      <c r="K39" s="24">
        <f>E39+G39-I39</f>
        <v>0</v>
      </c>
      <c r="L39" s="25">
        <f>F39+H39-J39</f>
        <v>0</v>
      </c>
    </row>
    <row r="40" spans="3:12" ht="15">
      <c r="C40" s="14"/>
      <c r="E40" s="14"/>
      <c r="F40" s="14"/>
      <c r="G40" s="14"/>
      <c r="H40" s="14"/>
      <c r="I40" s="14"/>
      <c r="J40" s="14"/>
      <c r="K40" s="14"/>
      <c r="L40" s="14"/>
    </row>
    <row r="41" ht="15">
      <c r="B41" s="26"/>
    </row>
    <row r="42" ht="15.75" thickBot="1"/>
    <row r="43" spans="2:3" ht="15.75" thickBot="1">
      <c r="B43" s="148"/>
      <c r="C43" s="151">
        <v>2020</v>
      </c>
    </row>
    <row r="44" spans="2:3" ht="14.45" customHeight="1">
      <c r="B44" s="331" t="s">
        <v>377</v>
      </c>
      <c r="C44" s="152">
        <v>0</v>
      </c>
    </row>
    <row r="45" spans="2:3" ht="14.45" customHeight="1" thickBot="1">
      <c r="B45" s="332" t="s">
        <v>378</v>
      </c>
      <c r="C45" s="27">
        <v>0</v>
      </c>
    </row>
  </sheetData>
  <mergeCells count="7">
    <mergeCell ref="K28:L28"/>
    <mergeCell ref="B28:B29"/>
    <mergeCell ref="C28:C29"/>
    <mergeCell ref="D28:D29"/>
    <mergeCell ref="E28:F28"/>
    <mergeCell ref="G28:H28"/>
    <mergeCell ref="I28:J28"/>
  </mergeCells>
  <conditionalFormatting sqref="C41 N31:N38">
    <cfRule type="cellIs" priority="39" dxfId="1" operator="equal">
      <formula>FALSE</formula>
    </cfRule>
    <cfRule type="cellIs" priority="40" dxfId="0" operator="equal">
      <formula>TRUE</formula>
    </cfRule>
  </conditionalFormatting>
  <conditionalFormatting sqref="E41">
    <cfRule type="cellIs" priority="37" dxfId="1" operator="equal">
      <formula>FALSE</formula>
    </cfRule>
    <cfRule type="cellIs" priority="38" dxfId="0" operator="equal">
      <formula>TRUE</formula>
    </cfRule>
  </conditionalFormatting>
  <conditionalFormatting sqref="F41">
    <cfRule type="cellIs" priority="35" dxfId="1" operator="equal">
      <formula>FALSE</formula>
    </cfRule>
    <cfRule type="cellIs" priority="36" dxfId="0" operator="equal">
      <formula>TRUE</formula>
    </cfRule>
  </conditionalFormatting>
  <conditionalFormatting sqref="K41">
    <cfRule type="cellIs" priority="33" dxfId="1" operator="equal">
      <formula>FALSE</formula>
    </cfRule>
    <cfRule type="cellIs" priority="34" dxfId="0" operator="equal">
      <formula>TRUE</formula>
    </cfRule>
  </conditionalFormatting>
  <conditionalFormatting sqref="L41">
    <cfRule type="cellIs" priority="31" dxfId="1" operator="equal">
      <formula>FALSE</formula>
    </cfRule>
    <cfRule type="cellIs" priority="32" dxfId="0" operator="equal">
      <formula>TRUE</formula>
    </cfRule>
  </conditionalFormatting>
  <conditionalFormatting sqref="C13">
    <cfRule type="cellIs" priority="27" dxfId="1" operator="equal">
      <formula>FALSE</formula>
    </cfRule>
    <cfRule type="cellIs" priority="28" dxfId="0" operator="equal">
      <formula>TRUE</formula>
    </cfRule>
  </conditionalFormatting>
  <conditionalFormatting sqref="D13">
    <cfRule type="cellIs" priority="25" dxfId="1" operator="equal">
      <formula>FALSE</formula>
    </cfRule>
    <cfRule type="cellIs" priority="26" dxfId="0" operator="equal">
      <formula>TRUE</formula>
    </cfRule>
  </conditionalFormatting>
  <conditionalFormatting sqref="E21">
    <cfRule type="cellIs" priority="23" dxfId="1" operator="equal">
      <formula>FALSE</formula>
    </cfRule>
    <cfRule type="cellIs" priority="24" dxfId="0" operator="equal">
      <formula>TRUE</formula>
    </cfRule>
  </conditionalFormatting>
  <conditionalFormatting sqref="N30">
    <cfRule type="cellIs" priority="3" dxfId="1" operator="equal">
      <formula>FALSE</formula>
    </cfRule>
    <cfRule type="cellIs" priority="4" dxfId="0" operator="equal">
      <formula>TRUE</formula>
    </cfRule>
  </conditionalFormatting>
  <conditionalFormatting sqref="E23">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90" zoomScaleNormal="90" workbookViewId="0" topLeftCell="A22">
      <selection activeCell="B7" sqref="B7"/>
    </sheetView>
  </sheetViews>
  <sheetFormatPr defaultColWidth="8.8515625" defaultRowHeight="15"/>
  <cols>
    <col min="1" max="1" width="5.00390625" style="5" bestFit="1" customWidth="1"/>
    <col min="2" max="2" width="61.5742187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89</v>
      </c>
    </row>
    <row r="2" ht="4.5" customHeight="1"/>
    <row r="3" spans="2:3" ht="15">
      <c r="B3" s="7" t="s">
        <v>435</v>
      </c>
      <c r="C3" s="29" t="s">
        <v>71</v>
      </c>
    </row>
    <row r="4" spans="2:3" ht="15">
      <c r="B4" s="28" t="s">
        <v>90</v>
      </c>
      <c r="C4" s="4" t="s">
        <v>375</v>
      </c>
    </row>
    <row r="5" spans="3:13" ht="14.25" customHeight="1">
      <c r="C5" s="4" t="s">
        <v>376</v>
      </c>
      <c r="F5" s="330"/>
      <c r="G5" s="330"/>
      <c r="H5" s="330"/>
      <c r="I5" s="330"/>
      <c r="J5" s="330"/>
      <c r="K5" s="330"/>
      <c r="L5" s="330"/>
      <c r="M5" s="330"/>
    </row>
    <row r="6" spans="5:13" ht="14.25" customHeight="1" thickBot="1">
      <c r="E6" s="330"/>
      <c r="F6" s="330"/>
      <c r="G6" s="330"/>
      <c r="H6" s="330"/>
      <c r="I6" s="330"/>
      <c r="J6" s="330"/>
      <c r="K6" s="330"/>
      <c r="L6" s="330"/>
      <c r="M6" s="330"/>
    </row>
    <row r="7" spans="2:13" ht="14.25" customHeight="1">
      <c r="B7" s="359" t="s">
        <v>449</v>
      </c>
      <c r="C7" s="129">
        <v>0</v>
      </c>
      <c r="E7" s="330"/>
      <c r="F7" s="330"/>
      <c r="G7" s="330"/>
      <c r="H7" s="330"/>
      <c r="I7" s="330"/>
      <c r="J7" s="330"/>
      <c r="K7" s="330"/>
      <c r="L7" s="330"/>
      <c r="M7" s="330"/>
    </row>
    <row r="8" spans="2:13" ht="14.25" customHeight="1">
      <c r="B8" s="360" t="s">
        <v>107</v>
      </c>
      <c r="C8" s="361">
        <v>0</v>
      </c>
      <c r="E8" s="330"/>
      <c r="F8" s="330"/>
      <c r="G8" s="330"/>
      <c r="H8" s="330"/>
      <c r="I8" s="330"/>
      <c r="J8" s="330"/>
      <c r="K8" s="330"/>
      <c r="L8" s="330"/>
      <c r="M8" s="330"/>
    </row>
    <row r="9" spans="2:13" ht="14.25" customHeight="1">
      <c r="B9" s="360" t="s">
        <v>108</v>
      </c>
      <c r="C9" s="361">
        <v>0</v>
      </c>
      <c r="E9" s="330"/>
      <c r="F9" s="330"/>
      <c r="G9" s="330"/>
      <c r="H9" s="330"/>
      <c r="I9" s="330"/>
      <c r="J9" s="330"/>
      <c r="K9" s="330"/>
      <c r="L9" s="330"/>
      <c r="M9" s="330"/>
    </row>
    <row r="10" spans="2:13" ht="14.25" customHeight="1">
      <c r="B10" s="362" t="s">
        <v>91</v>
      </c>
      <c r="C10" s="363" t="e">
        <f>C7/C8*100*(100-C9)/100</f>
        <v>#DIV/0!</v>
      </c>
      <c r="E10" s="330"/>
      <c r="F10" s="330"/>
      <c r="G10" s="330"/>
      <c r="H10" s="330"/>
      <c r="I10" s="330"/>
      <c r="J10" s="330"/>
      <c r="K10" s="330"/>
      <c r="L10" s="330"/>
      <c r="M10" s="330"/>
    </row>
    <row r="11" spans="2:13" ht="14.25" customHeight="1">
      <c r="B11" s="364" t="s">
        <v>93</v>
      </c>
      <c r="C11" s="365">
        <v>0</v>
      </c>
      <c r="E11" s="330"/>
      <c r="F11" s="330"/>
      <c r="G11" s="330"/>
      <c r="H11" s="330"/>
      <c r="I11" s="330"/>
      <c r="J11" s="330"/>
      <c r="K11" s="330"/>
      <c r="L11" s="330"/>
      <c r="M11" s="330"/>
    </row>
    <row r="12" spans="2:13" ht="14.25" customHeight="1">
      <c r="B12" s="360" t="s">
        <v>109</v>
      </c>
      <c r="C12" s="361">
        <v>0</v>
      </c>
      <c r="E12" s="330"/>
      <c r="F12" s="330"/>
      <c r="G12" s="330"/>
      <c r="H12" s="330"/>
      <c r="I12" s="330"/>
      <c r="J12" s="330"/>
      <c r="K12" s="330"/>
      <c r="L12" s="330"/>
      <c r="M12" s="330"/>
    </row>
    <row r="13" spans="2:13" ht="14.25" customHeight="1">
      <c r="B13" s="362" t="s">
        <v>92</v>
      </c>
      <c r="C13" s="366" t="e">
        <f>C10*C11/C12*100/1000</f>
        <v>#DIV/0!</v>
      </c>
      <c r="E13" s="330"/>
      <c r="F13" s="330"/>
      <c r="G13" s="330"/>
      <c r="H13" s="330"/>
      <c r="I13" s="330"/>
      <c r="J13" s="330"/>
      <c r="K13" s="330"/>
      <c r="L13" s="330"/>
      <c r="M13" s="330"/>
    </row>
    <row r="14" spans="2:13" ht="14.25" customHeight="1">
      <c r="B14" s="367" t="s">
        <v>110</v>
      </c>
      <c r="C14" s="366">
        <v>0</v>
      </c>
      <c r="E14" s="330"/>
      <c r="F14" s="330"/>
      <c r="G14" s="330"/>
      <c r="H14" s="330"/>
      <c r="I14" s="330"/>
      <c r="J14" s="330"/>
      <c r="K14" s="330"/>
      <c r="L14" s="330"/>
      <c r="M14" s="330"/>
    </row>
    <row r="15" spans="2:13" ht="14.25" customHeight="1" thickBot="1">
      <c r="B15" s="368" t="s">
        <v>94</v>
      </c>
      <c r="C15" s="369">
        <v>0</v>
      </c>
      <c r="E15" s="330"/>
      <c r="F15" s="330"/>
      <c r="G15" s="330"/>
      <c r="H15" s="330"/>
      <c r="I15" s="330"/>
      <c r="J15" s="330"/>
      <c r="K15" s="330"/>
      <c r="L15" s="330"/>
      <c r="M15" s="330"/>
    </row>
    <row r="16" spans="5:13" ht="14.25" customHeight="1">
      <c r="E16" s="330"/>
      <c r="F16" s="330"/>
      <c r="G16" s="330"/>
      <c r="H16" s="330"/>
      <c r="I16" s="330"/>
      <c r="J16" s="330"/>
      <c r="K16" s="330"/>
      <c r="L16" s="330"/>
      <c r="M16" s="330"/>
    </row>
    <row r="17" spans="5:13" ht="14.25" customHeight="1" thickBot="1">
      <c r="E17" s="330"/>
      <c r="F17" s="330"/>
      <c r="G17" s="330"/>
      <c r="H17" s="330"/>
      <c r="I17" s="330"/>
      <c r="J17" s="330"/>
      <c r="K17" s="330"/>
      <c r="L17" s="330"/>
      <c r="M17" s="330"/>
    </row>
    <row r="18" spans="2:13" ht="16.5" customHeight="1" thickBot="1">
      <c r="B18" s="148"/>
      <c r="C18" s="149" t="s">
        <v>3</v>
      </c>
      <c r="D18" s="9"/>
      <c r="E18" s="330"/>
      <c r="F18" s="330"/>
      <c r="G18" s="330"/>
      <c r="H18" s="330"/>
      <c r="I18" s="330"/>
      <c r="J18" s="330"/>
      <c r="K18" s="330"/>
      <c r="L18" s="330"/>
      <c r="M18" s="330"/>
    </row>
    <row r="19" spans="1:13" ht="15">
      <c r="A19" s="10">
        <v>1</v>
      </c>
      <c r="B19" s="146" t="s">
        <v>0</v>
      </c>
      <c r="C19" s="61">
        <v>0</v>
      </c>
      <c r="D19" s="53"/>
      <c r="E19" s="330"/>
      <c r="F19" s="330"/>
      <c r="G19" s="330"/>
      <c r="H19" s="330"/>
      <c r="I19" s="330"/>
      <c r="J19" s="330"/>
      <c r="K19" s="330"/>
      <c r="L19" s="330"/>
      <c r="M19" s="330"/>
    </row>
    <row r="20" spans="1:13" ht="15">
      <c r="A20" s="10">
        <v>2</v>
      </c>
      <c r="B20" s="11" t="s">
        <v>8</v>
      </c>
      <c r="C20" s="50" t="s">
        <v>373</v>
      </c>
      <c r="E20" s="330"/>
      <c r="F20" s="330"/>
      <c r="G20" s="330"/>
      <c r="H20" s="330"/>
      <c r="I20" s="330"/>
      <c r="J20" s="330"/>
      <c r="K20" s="330"/>
      <c r="L20" s="330"/>
      <c r="M20" s="330"/>
    </row>
    <row r="21" spans="1:13" ht="15.75" thickBot="1">
      <c r="A21" s="10">
        <v>3</v>
      </c>
      <c r="B21" s="13" t="s">
        <v>2</v>
      </c>
      <c r="C21" s="51">
        <v>0</v>
      </c>
      <c r="E21" s="330"/>
      <c r="F21" s="330"/>
      <c r="G21" s="330"/>
      <c r="H21" s="330"/>
      <c r="I21" s="330"/>
      <c r="J21" s="330"/>
      <c r="K21" s="330"/>
      <c r="L21" s="330"/>
      <c r="M21" s="330"/>
    </row>
    <row r="22" spans="1:13" ht="15">
      <c r="A22" s="10">
        <v>7</v>
      </c>
      <c r="B22" s="11" t="s">
        <v>33</v>
      </c>
      <c r="C22" s="30"/>
      <c r="E22" s="330"/>
      <c r="F22" s="330"/>
      <c r="G22" s="330"/>
      <c r="H22" s="330"/>
      <c r="I22" s="330"/>
      <c r="J22" s="330"/>
      <c r="K22" s="330"/>
      <c r="L22" s="330"/>
      <c r="M22" s="330"/>
    </row>
    <row r="23" spans="2:3" ht="15.75" thickBot="1">
      <c r="B23" s="13" t="s">
        <v>106</v>
      </c>
      <c r="C23" s="51">
        <f>IF(ISNUMBER(C22)=TRUE,C21-C22,C21)</f>
        <v>0</v>
      </c>
    </row>
    <row r="24" spans="2:3" ht="15">
      <c r="B24" s="14"/>
      <c r="C24" s="15"/>
    </row>
    <row r="25" spans="2:3" ht="15.75" thickBot="1">
      <c r="B25" s="16"/>
      <c r="C25" s="17"/>
    </row>
    <row r="26" spans="2:14" ht="16.5" customHeight="1">
      <c r="B26" s="408" t="s">
        <v>1</v>
      </c>
      <c r="C26" s="410" t="s">
        <v>3</v>
      </c>
      <c r="D26" s="412" t="s">
        <v>4</v>
      </c>
      <c r="E26" s="414" t="s">
        <v>5</v>
      </c>
      <c r="F26" s="415"/>
      <c r="G26" s="414" t="s">
        <v>6</v>
      </c>
      <c r="H26" s="415"/>
      <c r="I26" s="414" t="s">
        <v>12</v>
      </c>
      <c r="J26" s="415"/>
      <c r="K26" s="406" t="s">
        <v>7</v>
      </c>
      <c r="L26" s="407"/>
      <c r="N26" s="26"/>
    </row>
    <row r="27" spans="2:12" ht="15.75" thickBot="1">
      <c r="B27" s="409"/>
      <c r="C27" s="411"/>
      <c r="D27" s="413"/>
      <c r="E27" s="143" t="s">
        <v>10</v>
      </c>
      <c r="F27" s="144" t="s">
        <v>11</v>
      </c>
      <c r="G27" s="143" t="s">
        <v>10</v>
      </c>
      <c r="H27" s="144" t="s">
        <v>11</v>
      </c>
      <c r="I27" s="143" t="s">
        <v>10</v>
      </c>
      <c r="J27" s="144" t="s">
        <v>11</v>
      </c>
      <c r="K27" s="143" t="s">
        <v>10</v>
      </c>
      <c r="L27" s="145" t="s">
        <v>11</v>
      </c>
    </row>
    <row r="28" spans="1:14" ht="15">
      <c r="A28" s="10">
        <v>6</v>
      </c>
      <c r="B28" s="60" t="s">
        <v>105</v>
      </c>
      <c r="C28" s="139" t="s">
        <v>373</v>
      </c>
      <c r="D28" s="140"/>
      <c r="E28" s="141"/>
      <c r="F28" s="142"/>
      <c r="G28" s="141"/>
      <c r="H28" s="142"/>
      <c r="I28" s="141"/>
      <c r="J28" s="142"/>
      <c r="K28" s="141"/>
      <c r="L28" s="142"/>
      <c r="N28" s="28"/>
    </row>
    <row r="29" spans="1:14" ht="15">
      <c r="A29" s="10">
        <v>8</v>
      </c>
      <c r="B29" s="18" t="s">
        <v>34</v>
      </c>
      <c r="C29" s="32" t="s">
        <v>373</v>
      </c>
      <c r="D29" s="19"/>
      <c r="E29" s="20"/>
      <c r="F29" s="21"/>
      <c r="G29" s="20"/>
      <c r="H29" s="21"/>
      <c r="I29" s="20"/>
      <c r="J29" s="21"/>
      <c r="K29" s="20"/>
      <c r="L29" s="21"/>
      <c r="N29" s="28"/>
    </row>
    <row r="30" spans="1:14" ht="15">
      <c r="A30" s="10">
        <v>10</v>
      </c>
      <c r="B30" s="18" t="s">
        <v>35</v>
      </c>
      <c r="C30" s="32" t="s">
        <v>373</v>
      </c>
      <c r="D30" s="19" t="s">
        <v>373</v>
      </c>
      <c r="E30" s="20" t="s">
        <v>373</v>
      </c>
      <c r="F30" s="21"/>
      <c r="G30" s="20"/>
      <c r="H30" s="21"/>
      <c r="I30" s="20"/>
      <c r="J30" s="21"/>
      <c r="K30" s="20"/>
      <c r="L30" s="21"/>
      <c r="N30" s="28"/>
    </row>
    <row r="31" spans="1:14" ht="15">
      <c r="A31" s="10">
        <v>11</v>
      </c>
      <c r="B31" s="18" t="s">
        <v>36</v>
      </c>
      <c r="C31" s="32" t="s">
        <v>373</v>
      </c>
      <c r="D31" s="19" t="s">
        <v>373</v>
      </c>
      <c r="E31" s="20" t="s">
        <v>373</v>
      </c>
      <c r="F31" s="21"/>
      <c r="G31" s="20"/>
      <c r="H31" s="21"/>
      <c r="I31" s="20"/>
      <c r="J31" s="21"/>
      <c r="K31" s="20"/>
      <c r="L31" s="21"/>
      <c r="N31" s="28"/>
    </row>
    <row r="32" spans="1:14" ht="15">
      <c r="A32" s="10" t="s">
        <v>37</v>
      </c>
      <c r="B32" s="18" t="s">
        <v>38</v>
      </c>
      <c r="C32" s="32" t="s">
        <v>373</v>
      </c>
      <c r="D32" s="19" t="s">
        <v>373</v>
      </c>
      <c r="E32" s="20" t="s">
        <v>373</v>
      </c>
      <c r="F32" s="21"/>
      <c r="G32" s="20"/>
      <c r="H32" s="21"/>
      <c r="I32" s="20"/>
      <c r="J32" s="21"/>
      <c r="K32" s="20"/>
      <c r="L32" s="21"/>
      <c r="N32" s="28"/>
    </row>
    <row r="33" spans="1:14" ht="15">
      <c r="A33" s="10" t="s">
        <v>39</v>
      </c>
      <c r="B33" s="18" t="s">
        <v>40</v>
      </c>
      <c r="C33" s="42">
        <v>0</v>
      </c>
      <c r="D33" s="19">
        <v>0</v>
      </c>
      <c r="E33" s="20">
        <v>0</v>
      </c>
      <c r="F33" s="21"/>
      <c r="G33" s="20"/>
      <c r="H33" s="21"/>
      <c r="I33" s="20"/>
      <c r="J33" s="21"/>
      <c r="K33" s="20"/>
      <c r="L33" s="21"/>
      <c r="N33" s="28"/>
    </row>
    <row r="34" spans="1:14" ht="15">
      <c r="A34" s="10" t="s">
        <v>41</v>
      </c>
      <c r="B34" s="18" t="s">
        <v>42</v>
      </c>
      <c r="C34" s="42">
        <v>0</v>
      </c>
      <c r="D34" s="19"/>
      <c r="E34" s="20">
        <v>0</v>
      </c>
      <c r="F34" s="21"/>
      <c r="G34" s="20"/>
      <c r="H34" s="21"/>
      <c r="I34" s="20"/>
      <c r="J34" s="21"/>
      <c r="K34" s="20"/>
      <c r="L34" s="21"/>
      <c r="N34" s="28"/>
    </row>
    <row r="35" spans="1:14" ht="15">
      <c r="A35" s="10">
        <v>13</v>
      </c>
      <c r="B35" s="18" t="s">
        <v>43</v>
      </c>
      <c r="C35" s="42"/>
      <c r="D35" s="19"/>
      <c r="E35" s="20"/>
      <c r="F35" s="21"/>
      <c r="G35" s="20"/>
      <c r="H35" s="21"/>
      <c r="I35" s="20"/>
      <c r="J35" s="21"/>
      <c r="K35" s="20"/>
      <c r="L35" s="21"/>
      <c r="N35" s="28"/>
    </row>
    <row r="36" spans="1:14" ht="15.75" thickBot="1">
      <c r="A36" s="10">
        <v>16</v>
      </c>
      <c r="B36" s="18" t="s">
        <v>27</v>
      </c>
      <c r="C36" s="42" t="s">
        <v>373</v>
      </c>
      <c r="D36" s="19"/>
      <c r="E36" s="20" t="s">
        <v>373</v>
      </c>
      <c r="F36" s="21"/>
      <c r="G36" s="20"/>
      <c r="H36" s="21"/>
      <c r="I36" s="20"/>
      <c r="J36" s="21"/>
      <c r="K36" s="20"/>
      <c r="L36" s="21"/>
      <c r="N36" s="28"/>
    </row>
    <row r="37" spans="1:12" ht="15.75" thickBot="1">
      <c r="A37" s="10">
        <v>17</v>
      </c>
      <c r="B37" s="22" t="s">
        <v>9</v>
      </c>
      <c r="C37" s="57">
        <f>SUM(C29:C36)</f>
        <v>0</v>
      </c>
      <c r="D37" s="23"/>
      <c r="E37" s="24">
        <v>0</v>
      </c>
      <c r="F37" s="25">
        <v>0</v>
      </c>
      <c r="G37" s="24">
        <v>0</v>
      </c>
      <c r="H37" s="25">
        <v>0</v>
      </c>
      <c r="I37" s="24">
        <v>0</v>
      </c>
      <c r="J37" s="25">
        <v>0</v>
      </c>
      <c r="K37" s="24">
        <f>E37+G37-I37</f>
        <v>0</v>
      </c>
      <c r="L37" s="25">
        <f>F37+H37-J37</f>
        <v>0</v>
      </c>
    </row>
    <row r="38" spans="3:12" ht="15">
      <c r="C38" s="14"/>
      <c r="E38" s="14"/>
      <c r="F38" s="14"/>
      <c r="G38" s="14"/>
      <c r="H38" s="14"/>
      <c r="I38" s="14"/>
      <c r="J38" s="14"/>
      <c r="K38" s="14"/>
      <c r="L38" s="14"/>
    </row>
    <row r="39" ht="15">
      <c r="B39" s="26"/>
    </row>
    <row r="40" ht="15.75" thickBot="1"/>
    <row r="41" spans="2:3" ht="15.75" thickBot="1">
      <c r="B41" s="148"/>
      <c r="C41" s="151">
        <v>2020</v>
      </c>
    </row>
    <row r="42" spans="2:3" ht="15">
      <c r="B42" s="331" t="s">
        <v>377</v>
      </c>
      <c r="C42" s="152">
        <v>0</v>
      </c>
    </row>
    <row r="43" spans="2:3" ht="15.75" thickBot="1">
      <c r="B43" s="332" t="s">
        <v>378</v>
      </c>
      <c r="C43" s="27">
        <v>0</v>
      </c>
    </row>
  </sheetData>
  <mergeCells count="7">
    <mergeCell ref="K26:L26"/>
    <mergeCell ref="B26:B27"/>
    <mergeCell ref="C26:C27"/>
    <mergeCell ref="D26:D27"/>
    <mergeCell ref="E26:F26"/>
    <mergeCell ref="G26:H26"/>
    <mergeCell ref="I26:J26"/>
  </mergeCells>
  <conditionalFormatting sqref="C39 N29:N36">
    <cfRule type="cellIs" priority="19" dxfId="1" operator="equal">
      <formula>FALSE</formula>
    </cfRule>
    <cfRule type="cellIs" priority="20" dxfId="0" operator="equal">
      <formula>TRUE</formula>
    </cfRule>
  </conditionalFormatting>
  <conditionalFormatting sqref="E39">
    <cfRule type="cellIs" priority="17" dxfId="1" operator="equal">
      <formula>FALSE</formula>
    </cfRule>
    <cfRule type="cellIs" priority="18" dxfId="0" operator="equal">
      <formula>TRUE</formula>
    </cfRule>
  </conditionalFormatting>
  <conditionalFormatting sqref="F39">
    <cfRule type="cellIs" priority="15" dxfId="1" operator="equal">
      <formula>FALSE</formula>
    </cfRule>
    <cfRule type="cellIs" priority="16" dxfId="0" operator="equal">
      <formula>TRUE</formula>
    </cfRule>
  </conditionalFormatting>
  <conditionalFormatting sqref="K39">
    <cfRule type="cellIs" priority="13" dxfId="1" operator="equal">
      <formula>FALSE</formula>
    </cfRule>
    <cfRule type="cellIs" priority="14" dxfId="0" operator="equal">
      <formula>TRUE</formula>
    </cfRule>
  </conditionalFormatting>
  <conditionalFormatting sqref="L39">
    <cfRule type="cellIs" priority="11" dxfId="1" operator="equal">
      <formula>FALSE</formula>
    </cfRule>
    <cfRule type="cellIs" priority="12" dxfId="0" operator="equal">
      <formula>TRUE</formula>
    </cfRule>
  </conditionalFormatting>
  <conditionalFormatting sqref="N28">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zoomScale="90" zoomScaleNormal="90" workbookViewId="0" topLeftCell="A24">
      <selection activeCell="D38" sqref="D38"/>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88</v>
      </c>
    </row>
    <row r="2" ht="4.5" customHeight="1"/>
    <row r="3" spans="2:3" ht="15">
      <c r="B3" s="7" t="s">
        <v>434</v>
      </c>
      <c r="C3" s="29" t="s">
        <v>71</v>
      </c>
    </row>
    <row r="4" spans="2:3" ht="15">
      <c r="B4" s="28" t="s">
        <v>86</v>
      </c>
      <c r="C4" s="4" t="s">
        <v>375</v>
      </c>
    </row>
    <row r="5" ht="14.25" customHeight="1">
      <c r="C5" s="4" t="s">
        <v>376</v>
      </c>
    </row>
    <row r="6" ht="14.25" customHeight="1" thickBot="1"/>
    <row r="7" spans="2:4" ht="16.5" customHeight="1" thickBot="1">
      <c r="B7" s="148"/>
      <c r="C7" s="149" t="s">
        <v>85</v>
      </c>
      <c r="D7" s="149" t="s">
        <v>73</v>
      </c>
    </row>
    <row r="8" spans="2:6" ht="14.45" customHeight="1">
      <c r="B8" s="60" t="s">
        <v>74</v>
      </c>
      <c r="C8" s="61">
        <v>0</v>
      </c>
      <c r="D8" s="61">
        <v>0</v>
      </c>
      <c r="F8" s="41"/>
    </row>
    <row r="9" spans="2:6" ht="14.45" customHeight="1">
      <c r="B9" s="37" t="s">
        <v>76</v>
      </c>
      <c r="C9" s="61">
        <v>0</v>
      </c>
      <c r="D9" s="61">
        <v>0</v>
      </c>
      <c r="F9" s="41"/>
    </row>
    <row r="10" spans="2:6" ht="14.45" customHeight="1">
      <c r="B10" s="37" t="s">
        <v>77</v>
      </c>
      <c r="C10" s="61">
        <v>0</v>
      </c>
      <c r="D10" s="61">
        <v>0</v>
      </c>
      <c r="F10" s="41"/>
    </row>
    <row r="11" spans="2:6" ht="14.45" customHeight="1" thickBot="1">
      <c r="B11" s="13" t="s">
        <v>75</v>
      </c>
      <c r="C11" s="51">
        <v>0</v>
      </c>
      <c r="D11" s="51">
        <v>0</v>
      </c>
      <c r="E11" s="53"/>
      <c r="F11" s="41"/>
    </row>
    <row r="12" spans="2:4" ht="14.25" customHeight="1">
      <c r="B12" s="34"/>
      <c r="C12" s="35"/>
      <c r="D12" s="35"/>
    </row>
    <row r="13" ht="14.25" customHeight="1"/>
    <row r="14" ht="14.25" customHeight="1" thickBot="1"/>
    <row r="15" spans="2:4" ht="16.5" customHeight="1" thickBot="1">
      <c r="B15" s="148"/>
      <c r="C15" s="149" t="s">
        <v>85</v>
      </c>
      <c r="D15" s="149" t="s">
        <v>73</v>
      </c>
    </row>
    <row r="16" spans="2:6" ht="14.45" customHeight="1">
      <c r="B16" s="60" t="s">
        <v>78</v>
      </c>
      <c r="C16" s="61">
        <v>0</v>
      </c>
      <c r="D16" s="61">
        <v>0</v>
      </c>
      <c r="E16" s="53"/>
      <c r="F16" s="41"/>
    </row>
    <row r="17" spans="2:6" ht="14.45" customHeight="1" thickBot="1">
      <c r="B17" s="39" t="s">
        <v>79</v>
      </c>
      <c r="C17" s="52">
        <v>0</v>
      </c>
      <c r="D17" s="52">
        <v>0</v>
      </c>
      <c r="E17" s="53"/>
      <c r="F17" s="41"/>
    </row>
    <row r="18" ht="14.25" customHeight="1"/>
    <row r="19" ht="14.25" customHeight="1" thickBot="1"/>
    <row r="20" spans="2:4" ht="16.5" customHeight="1" thickBot="1">
      <c r="B20" s="148"/>
      <c r="C20" s="149" t="s">
        <v>3</v>
      </c>
      <c r="D20" s="9"/>
    </row>
    <row r="21" spans="1:4" ht="14.45" customHeight="1">
      <c r="A21" s="10">
        <v>1</v>
      </c>
      <c r="B21" s="146" t="s">
        <v>0</v>
      </c>
      <c r="C21" s="61">
        <v>0</v>
      </c>
      <c r="D21" s="53"/>
    </row>
    <row r="22" spans="1:3" ht="15">
      <c r="A22" s="10">
        <v>2</v>
      </c>
      <c r="B22" s="11" t="s">
        <v>8</v>
      </c>
      <c r="C22" s="50" t="s">
        <v>373</v>
      </c>
    </row>
    <row r="23" spans="1:3" ht="15.75" thickBot="1">
      <c r="A23" s="10">
        <v>3</v>
      </c>
      <c r="B23" s="13" t="s">
        <v>2</v>
      </c>
      <c r="C23" s="51">
        <v>0</v>
      </c>
    </row>
    <row r="24" spans="1:3" ht="15">
      <c r="A24" s="10">
        <v>7</v>
      </c>
      <c r="B24" s="11" t="s">
        <v>33</v>
      </c>
      <c r="C24" s="30"/>
    </row>
    <row r="25" spans="2:3" ht="15.75" thickBot="1">
      <c r="B25" s="13" t="s">
        <v>106</v>
      </c>
      <c r="C25" s="51">
        <f>IF(ISNUMBER(C24)=TRUE,C23-C24,C23)</f>
        <v>0</v>
      </c>
    </row>
    <row r="26" spans="2:3" ht="15">
      <c r="B26" s="14"/>
      <c r="C26" s="15"/>
    </row>
    <row r="27" spans="2:3" ht="15.75" thickBot="1">
      <c r="B27" s="16"/>
      <c r="C27" s="17"/>
    </row>
    <row r="28" spans="2:14" ht="16.5" customHeight="1">
      <c r="B28" s="408" t="s">
        <v>1</v>
      </c>
      <c r="C28" s="410" t="s">
        <v>3</v>
      </c>
      <c r="D28" s="412" t="s">
        <v>4</v>
      </c>
      <c r="E28" s="414" t="s">
        <v>5</v>
      </c>
      <c r="F28" s="415"/>
      <c r="G28" s="414" t="s">
        <v>6</v>
      </c>
      <c r="H28" s="415"/>
      <c r="I28" s="414" t="s">
        <v>12</v>
      </c>
      <c r="J28" s="415"/>
      <c r="K28" s="406" t="s">
        <v>7</v>
      </c>
      <c r="L28" s="407"/>
      <c r="N28" s="26"/>
    </row>
    <row r="29" spans="2:12" ht="15.75" thickBot="1">
      <c r="B29" s="409"/>
      <c r="C29" s="411"/>
      <c r="D29" s="413"/>
      <c r="E29" s="143" t="s">
        <v>10</v>
      </c>
      <c r="F29" s="144" t="s">
        <v>11</v>
      </c>
      <c r="G29" s="143" t="s">
        <v>10</v>
      </c>
      <c r="H29" s="144" t="s">
        <v>11</v>
      </c>
      <c r="I29" s="143" t="s">
        <v>10</v>
      </c>
      <c r="J29" s="144" t="s">
        <v>11</v>
      </c>
      <c r="K29" s="143" t="s">
        <v>10</v>
      </c>
      <c r="L29" s="145" t="s">
        <v>11</v>
      </c>
    </row>
    <row r="30" spans="1:14" ht="15">
      <c r="A30" s="10">
        <v>6</v>
      </c>
      <c r="B30" s="60" t="s">
        <v>105</v>
      </c>
      <c r="C30" s="139" t="s">
        <v>373</v>
      </c>
      <c r="D30" s="140"/>
      <c r="E30" s="141"/>
      <c r="F30" s="142"/>
      <c r="G30" s="141"/>
      <c r="H30" s="142"/>
      <c r="I30" s="141"/>
      <c r="J30" s="142"/>
      <c r="K30" s="141"/>
      <c r="L30" s="142"/>
      <c r="N30" s="28"/>
    </row>
    <row r="31" spans="1:14" ht="15">
      <c r="A31" s="10">
        <v>8</v>
      </c>
      <c r="B31" s="18" t="s">
        <v>34</v>
      </c>
      <c r="C31" s="32" t="s">
        <v>373</v>
      </c>
      <c r="D31" s="19"/>
      <c r="E31" s="20"/>
      <c r="F31" s="21"/>
      <c r="G31" s="20"/>
      <c r="H31" s="21"/>
      <c r="I31" s="20"/>
      <c r="J31" s="21"/>
      <c r="K31" s="20"/>
      <c r="L31" s="21"/>
      <c r="N31" s="28"/>
    </row>
    <row r="32" spans="1:14" ht="15">
      <c r="A32" s="10">
        <v>10</v>
      </c>
      <c r="B32" s="18" t="s">
        <v>35</v>
      </c>
      <c r="C32" s="32" t="s">
        <v>373</v>
      </c>
      <c r="D32" s="19" t="s">
        <v>373</v>
      </c>
      <c r="E32" s="20" t="s">
        <v>373</v>
      </c>
      <c r="F32" s="21"/>
      <c r="G32" s="20"/>
      <c r="H32" s="21"/>
      <c r="I32" s="20"/>
      <c r="J32" s="21"/>
      <c r="K32" s="20"/>
      <c r="L32" s="21"/>
      <c r="N32" s="28"/>
    </row>
    <row r="33" spans="1:14" ht="15">
      <c r="A33" s="10">
        <v>11</v>
      </c>
      <c r="B33" s="18" t="s">
        <v>36</v>
      </c>
      <c r="C33" s="32" t="s">
        <v>373</v>
      </c>
      <c r="D33" s="19" t="s">
        <v>373</v>
      </c>
      <c r="E33" s="20" t="s">
        <v>373</v>
      </c>
      <c r="F33" s="21"/>
      <c r="G33" s="20"/>
      <c r="H33" s="21"/>
      <c r="I33" s="20"/>
      <c r="J33" s="21"/>
      <c r="K33" s="20"/>
      <c r="L33" s="21"/>
      <c r="N33" s="28"/>
    </row>
    <row r="34" spans="1:14" ht="15">
      <c r="A34" s="10" t="s">
        <v>37</v>
      </c>
      <c r="B34" s="18" t="s">
        <v>38</v>
      </c>
      <c r="C34" s="32" t="s">
        <v>373</v>
      </c>
      <c r="D34" s="19" t="s">
        <v>373</v>
      </c>
      <c r="E34" s="20" t="s">
        <v>373</v>
      </c>
      <c r="F34" s="21"/>
      <c r="G34" s="20"/>
      <c r="H34" s="21"/>
      <c r="I34" s="20"/>
      <c r="J34" s="21"/>
      <c r="K34" s="20"/>
      <c r="L34" s="21"/>
      <c r="N34" s="28"/>
    </row>
    <row r="35" spans="1:14" ht="15">
      <c r="A35" s="10" t="s">
        <v>39</v>
      </c>
      <c r="B35" s="18" t="s">
        <v>40</v>
      </c>
      <c r="C35" s="42">
        <v>0</v>
      </c>
      <c r="D35" s="19">
        <v>0</v>
      </c>
      <c r="E35" s="20">
        <v>0</v>
      </c>
      <c r="F35" s="21"/>
      <c r="G35" s="20"/>
      <c r="H35" s="21"/>
      <c r="I35" s="20"/>
      <c r="J35" s="21"/>
      <c r="K35" s="20"/>
      <c r="L35" s="21"/>
      <c r="N35" s="28"/>
    </row>
    <row r="36" spans="1:14" ht="15">
      <c r="A36" s="10" t="s">
        <v>41</v>
      </c>
      <c r="B36" s="18" t="s">
        <v>42</v>
      </c>
      <c r="C36" s="42">
        <v>0</v>
      </c>
      <c r="D36" s="19"/>
      <c r="E36" s="20">
        <v>-0.014999999999999979</v>
      </c>
      <c r="F36" s="21"/>
      <c r="G36" s="20"/>
      <c r="H36" s="21"/>
      <c r="I36" s="20"/>
      <c r="J36" s="21"/>
      <c r="K36" s="20"/>
      <c r="L36" s="21"/>
      <c r="N36" s="28"/>
    </row>
    <row r="37" spans="1:14" ht="15">
      <c r="A37" s="10">
        <v>13</v>
      </c>
      <c r="B37" s="18" t="s">
        <v>43</v>
      </c>
      <c r="C37" s="42"/>
      <c r="D37" s="19"/>
      <c r="E37" s="20"/>
      <c r="F37" s="21"/>
      <c r="G37" s="20"/>
      <c r="H37" s="21"/>
      <c r="I37" s="20"/>
      <c r="J37" s="21"/>
      <c r="K37" s="20"/>
      <c r="L37" s="21"/>
      <c r="N37" s="28"/>
    </row>
    <row r="38" spans="1:14" ht="15.75" thickBot="1">
      <c r="A38" s="10">
        <v>16</v>
      </c>
      <c r="B38" s="18" t="s">
        <v>27</v>
      </c>
      <c r="C38" s="42">
        <v>0</v>
      </c>
      <c r="D38" s="19" t="e">
        <f>E38/C38*1000</f>
        <v>#DIV/0!</v>
      </c>
      <c r="E38" s="20">
        <v>0</v>
      </c>
      <c r="F38" s="21"/>
      <c r="G38" s="20"/>
      <c r="H38" s="21"/>
      <c r="I38" s="20"/>
      <c r="J38" s="21"/>
      <c r="K38" s="20"/>
      <c r="L38" s="21"/>
      <c r="N38" s="28"/>
    </row>
    <row r="39" spans="1:12" ht="15.75" thickBot="1">
      <c r="A39" s="10">
        <v>17</v>
      </c>
      <c r="B39" s="22" t="s">
        <v>9</v>
      </c>
      <c r="C39" s="57">
        <f>SUM(C30:C38)</f>
        <v>0</v>
      </c>
      <c r="D39" s="23"/>
      <c r="E39" s="24">
        <v>0</v>
      </c>
      <c r="F39" s="25">
        <v>0</v>
      </c>
      <c r="G39" s="24">
        <v>0</v>
      </c>
      <c r="H39" s="25">
        <v>0</v>
      </c>
      <c r="I39" s="24">
        <v>0</v>
      </c>
      <c r="J39" s="25">
        <v>0</v>
      </c>
      <c r="K39" s="24">
        <f>E39+G39-I39</f>
        <v>0</v>
      </c>
      <c r="L39" s="25">
        <f>F39+H39-J39</f>
        <v>0</v>
      </c>
    </row>
    <row r="40" spans="3:12" ht="15">
      <c r="C40" s="14"/>
      <c r="E40" s="14"/>
      <c r="F40" s="14"/>
      <c r="G40" s="14"/>
      <c r="H40" s="14"/>
      <c r="I40" s="14"/>
      <c r="J40" s="14"/>
      <c r="K40" s="14"/>
      <c r="L40" s="14"/>
    </row>
    <row r="41" ht="15">
      <c r="B41" s="26"/>
    </row>
    <row r="42" ht="15.75" thickBot="1"/>
    <row r="43" spans="2:3" ht="15.75" thickBot="1">
      <c r="B43" s="148"/>
      <c r="C43" s="151">
        <v>2020</v>
      </c>
    </row>
    <row r="44" spans="2:3" ht="15">
      <c r="B44" s="331" t="s">
        <v>377</v>
      </c>
      <c r="C44" s="152">
        <v>0</v>
      </c>
    </row>
    <row r="45" spans="2:3" ht="15.75" thickBot="1">
      <c r="B45" s="332" t="s">
        <v>378</v>
      </c>
      <c r="C45" s="27">
        <v>0</v>
      </c>
    </row>
  </sheetData>
  <mergeCells count="7">
    <mergeCell ref="K28:L28"/>
    <mergeCell ref="B28:B29"/>
    <mergeCell ref="C28:C29"/>
    <mergeCell ref="D28:D29"/>
    <mergeCell ref="E28:F28"/>
    <mergeCell ref="G28:H28"/>
    <mergeCell ref="I28:J28"/>
  </mergeCells>
  <conditionalFormatting sqref="C41 N31:N38">
    <cfRule type="cellIs" priority="19" dxfId="1" operator="equal">
      <formula>FALSE</formula>
    </cfRule>
    <cfRule type="cellIs" priority="20" dxfId="0" operator="equal">
      <formula>TRUE</formula>
    </cfRule>
  </conditionalFormatting>
  <conditionalFormatting sqref="E41">
    <cfRule type="cellIs" priority="17" dxfId="1" operator="equal">
      <formula>FALSE</formula>
    </cfRule>
    <cfRule type="cellIs" priority="18" dxfId="0" operator="equal">
      <formula>TRUE</formula>
    </cfRule>
  </conditionalFormatting>
  <conditionalFormatting sqref="F41">
    <cfRule type="cellIs" priority="15" dxfId="1" operator="equal">
      <formula>FALSE</formula>
    </cfRule>
    <cfRule type="cellIs" priority="16" dxfId="0" operator="equal">
      <formula>TRUE</formula>
    </cfRule>
  </conditionalFormatting>
  <conditionalFormatting sqref="K41">
    <cfRule type="cellIs" priority="13" dxfId="1" operator="equal">
      <formula>FALSE</formula>
    </cfRule>
    <cfRule type="cellIs" priority="14" dxfId="0" operator="equal">
      <formula>TRUE</formula>
    </cfRule>
  </conditionalFormatting>
  <conditionalFormatting sqref="L41">
    <cfRule type="cellIs" priority="11" dxfId="1" operator="equal">
      <formula>FALSE</formula>
    </cfRule>
    <cfRule type="cellIs" priority="12" dxfId="0" operator="equal">
      <formula>TRUE</formula>
    </cfRule>
  </conditionalFormatting>
  <conditionalFormatting sqref="C13">
    <cfRule type="cellIs" priority="7" dxfId="1" operator="equal">
      <formula>FALSE</formula>
    </cfRule>
    <cfRule type="cellIs" priority="8" dxfId="0" operator="equal">
      <formula>TRUE</formula>
    </cfRule>
  </conditionalFormatting>
  <conditionalFormatting sqref="D13">
    <cfRule type="cellIs" priority="5" dxfId="1" operator="equal">
      <formula>FALSE</formula>
    </cfRule>
    <cfRule type="cellIs" priority="6" dxfId="0" operator="equal">
      <formula>TRUE</formula>
    </cfRule>
  </conditionalFormatting>
  <conditionalFormatting sqref="E21">
    <cfRule type="cellIs" priority="3" dxfId="1" operator="equal">
      <formula>FALSE</formula>
    </cfRule>
    <cfRule type="cellIs" priority="4" dxfId="0" operator="equal">
      <formula>TRUE</formula>
    </cfRule>
  </conditionalFormatting>
  <conditionalFormatting sqref="N3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workbookViewId="0" topLeftCell="A1">
      <selection activeCell="C14" sqref="C14"/>
    </sheetView>
  </sheetViews>
  <sheetFormatPr defaultColWidth="8.8515625" defaultRowHeight="15"/>
  <cols>
    <col min="2" max="2" width="15.28125" style="0" customWidth="1"/>
    <col min="3" max="3" width="46.28125" style="0" customWidth="1"/>
  </cols>
  <sheetData>
    <row r="2" ht="18.75">
      <c r="B2" s="1" t="s">
        <v>17</v>
      </c>
    </row>
    <row r="6" ht="18.75">
      <c r="B6" s="1" t="s">
        <v>13</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90" zoomScaleNormal="90" workbookViewId="0" topLeftCell="A22">
      <selection activeCell="D33" sqref="D33"/>
    </sheetView>
  </sheetViews>
  <sheetFormatPr defaultColWidth="8.8515625" defaultRowHeight="15"/>
  <cols>
    <col min="1" max="1" width="5.00390625" style="5" bestFit="1" customWidth="1"/>
    <col min="2" max="2" width="42.8515625" style="5" bestFit="1" customWidth="1"/>
    <col min="3" max="3" width="20.7109375" style="5" customWidth="1"/>
    <col min="4" max="4" width="24.140625" style="5" bestFit="1"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96</v>
      </c>
    </row>
    <row r="2" ht="4.5" customHeight="1"/>
    <row r="3" spans="2:3" ht="15">
      <c r="B3" s="7" t="s">
        <v>433</v>
      </c>
      <c r="C3" s="29" t="s">
        <v>102</v>
      </c>
    </row>
    <row r="4" spans="2:3" ht="15">
      <c r="B4" s="28" t="s">
        <v>97</v>
      </c>
      <c r="C4" s="4" t="s">
        <v>375</v>
      </c>
    </row>
    <row r="5" ht="14.25" customHeight="1">
      <c r="C5" s="4" t="s">
        <v>376</v>
      </c>
    </row>
    <row r="6" ht="14.25" customHeight="1" thickBot="1"/>
    <row r="7" spans="2:6" ht="14.25" customHeight="1">
      <c r="B7" s="67" t="s">
        <v>101</v>
      </c>
      <c r="C7" s="68">
        <v>0</v>
      </c>
      <c r="F7" s="41"/>
    </row>
    <row r="8" spans="2:6" ht="14.25" customHeight="1">
      <c r="B8" s="62" t="s">
        <v>98</v>
      </c>
      <c r="C8" s="54">
        <v>0</v>
      </c>
      <c r="F8" s="41"/>
    </row>
    <row r="9" spans="2:6" ht="14.25" customHeight="1">
      <c r="B9" s="62" t="s">
        <v>99</v>
      </c>
      <c r="C9" s="54">
        <v>0</v>
      </c>
      <c r="F9" s="41"/>
    </row>
    <row r="10" spans="2:6" ht="14.25" customHeight="1">
      <c r="B10" s="63" t="s">
        <v>100</v>
      </c>
      <c r="C10" s="54">
        <v>0</v>
      </c>
      <c r="D10" s="53"/>
      <c r="E10" s="53"/>
      <c r="F10" s="41"/>
    </row>
    <row r="11" spans="2:3" ht="14.25" customHeight="1">
      <c r="B11" s="60" t="s">
        <v>103</v>
      </c>
      <c r="C11" s="61"/>
    </row>
    <row r="12" spans="2:3" ht="14.25" customHeight="1">
      <c r="B12" s="62" t="s">
        <v>98</v>
      </c>
      <c r="C12" s="50">
        <v>0</v>
      </c>
    </row>
    <row r="13" spans="2:3" ht="14.25" customHeight="1">
      <c r="B13" s="62" t="s">
        <v>99</v>
      </c>
      <c r="C13" s="50">
        <v>0</v>
      </c>
    </row>
    <row r="14" spans="2:3" ht="14.25" customHeight="1" thickBot="1">
      <c r="B14" s="64" t="s">
        <v>100</v>
      </c>
      <c r="C14" s="52">
        <v>0</v>
      </c>
    </row>
    <row r="15" spans="2:3" ht="14.25" customHeight="1">
      <c r="B15" s="65"/>
      <c r="C15" s="66"/>
    </row>
    <row r="16" ht="14.25" customHeight="1"/>
    <row r="17" ht="14.25" customHeight="1" thickBot="1"/>
    <row r="18" spans="2:4" ht="16.5" customHeight="1" thickBot="1">
      <c r="B18" s="148"/>
      <c r="C18" s="149" t="s">
        <v>3</v>
      </c>
      <c r="D18" s="9"/>
    </row>
    <row r="19" spans="1:4" ht="15">
      <c r="A19" s="10">
        <v>1</v>
      </c>
      <c r="B19" s="146" t="s">
        <v>0</v>
      </c>
      <c r="C19" s="61">
        <f>(C8*C12+C9*C13+C10*C14)/1000</f>
        <v>0</v>
      </c>
      <c r="D19" s="53"/>
    </row>
    <row r="20" spans="1:3" ht="15">
      <c r="A20" s="10">
        <v>2</v>
      </c>
      <c r="B20" s="11" t="s">
        <v>8</v>
      </c>
      <c r="C20" s="50" t="s">
        <v>373</v>
      </c>
    </row>
    <row r="21" spans="1:3" ht="15.75" thickBot="1">
      <c r="A21" s="10">
        <v>3</v>
      </c>
      <c r="B21" s="13" t="s">
        <v>2</v>
      </c>
      <c r="C21" s="51">
        <v>0</v>
      </c>
    </row>
    <row r="22" spans="1:3" ht="15">
      <c r="A22" s="10">
        <v>7</v>
      </c>
      <c r="B22" s="11" t="s">
        <v>33</v>
      </c>
      <c r="C22" s="30"/>
    </row>
    <row r="23" spans="2:3" ht="15.75" thickBot="1">
      <c r="B23" s="13" t="s">
        <v>106</v>
      </c>
      <c r="C23" s="51">
        <f>IF(ISNUMBER(C22)=TRUE,C21-C22,C21)</f>
        <v>0</v>
      </c>
    </row>
    <row r="24" spans="2:3" ht="15">
      <c r="B24" s="14"/>
      <c r="C24" s="15"/>
    </row>
    <row r="25" spans="2:3" ht="15.75" thickBot="1">
      <c r="B25" s="16"/>
      <c r="C25" s="17"/>
    </row>
    <row r="26" spans="2:14" ht="16.5" customHeight="1">
      <c r="B26" s="408" t="s">
        <v>1</v>
      </c>
      <c r="C26" s="410" t="s">
        <v>3</v>
      </c>
      <c r="D26" s="412" t="s">
        <v>4</v>
      </c>
      <c r="E26" s="414" t="s">
        <v>5</v>
      </c>
      <c r="F26" s="415"/>
      <c r="G26" s="414" t="s">
        <v>6</v>
      </c>
      <c r="H26" s="415"/>
      <c r="I26" s="414" t="s">
        <v>12</v>
      </c>
      <c r="J26" s="415"/>
      <c r="K26" s="406" t="s">
        <v>7</v>
      </c>
      <c r="L26" s="407"/>
      <c r="N26" s="26"/>
    </row>
    <row r="27" spans="2:12" ht="15.75" thickBot="1">
      <c r="B27" s="409"/>
      <c r="C27" s="411"/>
      <c r="D27" s="413"/>
      <c r="E27" s="143" t="s">
        <v>10</v>
      </c>
      <c r="F27" s="144" t="s">
        <v>11</v>
      </c>
      <c r="G27" s="143" t="s">
        <v>10</v>
      </c>
      <c r="H27" s="144" t="s">
        <v>11</v>
      </c>
      <c r="I27" s="143" t="s">
        <v>10</v>
      </c>
      <c r="J27" s="144" t="s">
        <v>11</v>
      </c>
      <c r="K27" s="143" t="s">
        <v>10</v>
      </c>
      <c r="L27" s="144" t="s">
        <v>11</v>
      </c>
    </row>
    <row r="28" spans="1:14" ht="15">
      <c r="A28" s="10">
        <v>6</v>
      </c>
      <c r="B28" s="60" t="s">
        <v>105</v>
      </c>
      <c r="C28" s="139" t="s">
        <v>373</v>
      </c>
      <c r="D28" s="140"/>
      <c r="E28" s="141"/>
      <c r="F28" s="142"/>
      <c r="G28" s="141"/>
      <c r="H28" s="142"/>
      <c r="I28" s="141"/>
      <c r="J28" s="142"/>
      <c r="K28" s="141"/>
      <c r="L28" s="142"/>
      <c r="N28" s="28"/>
    </row>
    <row r="29" spans="1:14" ht="15">
      <c r="A29" s="10">
        <v>8</v>
      </c>
      <c r="B29" s="18" t="s">
        <v>34</v>
      </c>
      <c r="C29" s="32" t="s">
        <v>373</v>
      </c>
      <c r="D29" s="19"/>
      <c r="E29" s="20"/>
      <c r="F29" s="21"/>
      <c r="G29" s="20"/>
      <c r="H29" s="21"/>
      <c r="I29" s="20"/>
      <c r="J29" s="21"/>
      <c r="K29" s="20"/>
      <c r="L29" s="21"/>
      <c r="N29" s="28"/>
    </row>
    <row r="30" spans="1:14" ht="15">
      <c r="A30" s="10">
        <v>10</v>
      </c>
      <c r="B30" s="18" t="s">
        <v>35</v>
      </c>
      <c r="C30" s="32" t="s">
        <v>373</v>
      </c>
      <c r="D30" s="19" t="s">
        <v>373</v>
      </c>
      <c r="E30" s="20" t="s">
        <v>373</v>
      </c>
      <c r="F30" s="21"/>
      <c r="G30" s="20"/>
      <c r="H30" s="21"/>
      <c r="I30" s="20"/>
      <c r="J30" s="21"/>
      <c r="K30" s="20"/>
      <c r="L30" s="21"/>
      <c r="N30" s="28"/>
    </row>
    <row r="31" spans="1:14" ht="15">
      <c r="A31" s="10">
        <v>11</v>
      </c>
      <c r="B31" s="18" t="s">
        <v>36</v>
      </c>
      <c r="C31" s="32" t="s">
        <v>373</v>
      </c>
      <c r="D31" s="19" t="s">
        <v>373</v>
      </c>
      <c r="E31" s="20" t="s">
        <v>373</v>
      </c>
      <c r="F31" s="21"/>
      <c r="G31" s="20"/>
      <c r="H31" s="21"/>
      <c r="I31" s="20"/>
      <c r="J31" s="21"/>
      <c r="K31" s="20"/>
      <c r="L31" s="21"/>
      <c r="N31" s="28"/>
    </row>
    <row r="32" spans="1:14" ht="15">
      <c r="A32" s="10" t="s">
        <v>37</v>
      </c>
      <c r="B32" s="18" t="s">
        <v>38</v>
      </c>
      <c r="C32" s="32" t="s">
        <v>373</v>
      </c>
      <c r="D32" s="19"/>
      <c r="E32" s="20" t="s">
        <v>373</v>
      </c>
      <c r="F32" s="21"/>
      <c r="G32" s="20"/>
      <c r="H32" s="21"/>
      <c r="I32" s="20"/>
      <c r="J32" s="21"/>
      <c r="K32" s="20"/>
      <c r="L32" s="21"/>
      <c r="N32" s="28"/>
    </row>
    <row r="33" spans="1:14" ht="15">
      <c r="A33" s="10" t="s">
        <v>39</v>
      </c>
      <c r="B33" s="18" t="s">
        <v>40</v>
      </c>
      <c r="C33" s="42">
        <v>0</v>
      </c>
      <c r="D33" s="19">
        <v>0</v>
      </c>
      <c r="E33" s="20">
        <v>0</v>
      </c>
      <c r="F33" s="21"/>
      <c r="G33" s="20"/>
      <c r="H33" s="21"/>
      <c r="I33" s="20"/>
      <c r="J33" s="21"/>
      <c r="K33" s="20"/>
      <c r="L33" s="21"/>
      <c r="N33" s="28"/>
    </row>
    <row r="34" spans="1:14" ht="15">
      <c r="A34" s="10" t="s">
        <v>41</v>
      </c>
      <c r="B34" s="18" t="s">
        <v>42</v>
      </c>
      <c r="C34" s="42" t="s">
        <v>373</v>
      </c>
      <c r="D34" s="19"/>
      <c r="E34" s="20" t="s">
        <v>373</v>
      </c>
      <c r="F34" s="21"/>
      <c r="G34" s="20"/>
      <c r="H34" s="21"/>
      <c r="I34" s="20"/>
      <c r="J34" s="21"/>
      <c r="K34" s="20"/>
      <c r="L34" s="21"/>
      <c r="N34" s="28"/>
    </row>
    <row r="35" spans="1:14" ht="15">
      <c r="A35" s="10">
        <v>13</v>
      </c>
      <c r="B35" s="18" t="s">
        <v>43</v>
      </c>
      <c r="C35" s="42"/>
      <c r="D35" s="19"/>
      <c r="E35" s="20"/>
      <c r="F35" s="21"/>
      <c r="G35" s="20"/>
      <c r="H35" s="21"/>
      <c r="I35" s="20"/>
      <c r="J35" s="21"/>
      <c r="K35" s="20"/>
      <c r="L35" s="21"/>
      <c r="N35" s="28"/>
    </row>
    <row r="36" spans="1:14" ht="15.75" thickBot="1">
      <c r="A36" s="10">
        <v>16</v>
      </c>
      <c r="B36" s="18" t="s">
        <v>27</v>
      </c>
      <c r="C36" s="42" t="s">
        <v>373</v>
      </c>
      <c r="D36" s="19"/>
      <c r="E36" s="20" t="s">
        <v>373</v>
      </c>
      <c r="F36" s="21"/>
      <c r="G36" s="20"/>
      <c r="H36" s="21"/>
      <c r="I36" s="20"/>
      <c r="J36" s="21"/>
      <c r="K36" s="20"/>
      <c r="L36" s="21"/>
      <c r="N36" s="28"/>
    </row>
    <row r="37" spans="1:12" ht="15.75" thickBot="1">
      <c r="A37" s="10">
        <v>17</v>
      </c>
      <c r="B37" s="22" t="s">
        <v>9</v>
      </c>
      <c r="C37" s="57">
        <f>SUM(C28:C36)</f>
        <v>0</v>
      </c>
      <c r="D37" s="23"/>
      <c r="E37" s="24">
        <v>0</v>
      </c>
      <c r="F37" s="25">
        <v>0</v>
      </c>
      <c r="G37" s="24">
        <v>0</v>
      </c>
      <c r="H37" s="25">
        <v>0</v>
      </c>
      <c r="I37" s="24">
        <v>0</v>
      </c>
      <c r="J37" s="25">
        <v>0</v>
      </c>
      <c r="K37" s="24">
        <f>E37+G37-I37</f>
        <v>0</v>
      </c>
      <c r="L37" s="25">
        <f>F37+H37-J37</f>
        <v>0</v>
      </c>
    </row>
    <row r="38" spans="3:12" ht="15">
      <c r="C38" s="14"/>
      <c r="E38" s="14"/>
      <c r="F38" s="14"/>
      <c r="G38" s="14"/>
      <c r="H38" s="14"/>
      <c r="I38" s="14"/>
      <c r="J38" s="14"/>
      <c r="K38" s="14"/>
      <c r="L38" s="14"/>
    </row>
    <row r="39" ht="15">
      <c r="B39" s="26"/>
    </row>
    <row r="40" ht="15.75" thickBot="1"/>
    <row r="41" spans="2:3" ht="15.75" thickBot="1">
      <c r="B41" s="148"/>
      <c r="C41" s="151">
        <v>2020</v>
      </c>
    </row>
    <row r="42" spans="2:3" ht="15">
      <c r="B42" s="331" t="s">
        <v>377</v>
      </c>
      <c r="C42" s="152">
        <v>0</v>
      </c>
    </row>
    <row r="43" spans="2:3" ht="15.75" thickBot="1">
      <c r="B43" s="332" t="s">
        <v>378</v>
      </c>
      <c r="C43" s="27">
        <v>0</v>
      </c>
    </row>
  </sheetData>
  <mergeCells count="7">
    <mergeCell ref="K26:L26"/>
    <mergeCell ref="B26:B27"/>
    <mergeCell ref="C26:C27"/>
    <mergeCell ref="D26:D27"/>
    <mergeCell ref="E26:F26"/>
    <mergeCell ref="G26:H26"/>
    <mergeCell ref="I26:J26"/>
  </mergeCells>
  <conditionalFormatting sqref="C39 N29:N36">
    <cfRule type="cellIs" priority="21" dxfId="1" operator="equal">
      <formula>FALSE</formula>
    </cfRule>
    <cfRule type="cellIs" priority="22" dxfId="0" operator="equal">
      <formula>TRUE</formula>
    </cfRule>
  </conditionalFormatting>
  <conditionalFormatting sqref="E39">
    <cfRule type="cellIs" priority="19" dxfId="1" operator="equal">
      <formula>FALSE</formula>
    </cfRule>
    <cfRule type="cellIs" priority="20" dxfId="0" operator="equal">
      <formula>TRUE</formula>
    </cfRule>
  </conditionalFormatting>
  <conditionalFormatting sqref="F39">
    <cfRule type="cellIs" priority="17" dxfId="1" operator="equal">
      <formula>FALSE</formula>
    </cfRule>
    <cfRule type="cellIs" priority="18" dxfId="0" operator="equal">
      <formula>TRUE</formula>
    </cfRule>
  </conditionalFormatting>
  <conditionalFormatting sqref="K39">
    <cfRule type="cellIs" priority="15" dxfId="1" operator="equal">
      <formula>FALSE</formula>
    </cfRule>
    <cfRule type="cellIs" priority="16" dxfId="0" operator="equal">
      <formula>TRUE</formula>
    </cfRule>
  </conditionalFormatting>
  <conditionalFormatting sqref="L39">
    <cfRule type="cellIs" priority="13" dxfId="1" operator="equal">
      <formula>FALSE</formula>
    </cfRule>
    <cfRule type="cellIs" priority="14" dxfId="0" operator="equal">
      <formula>TRUE</formula>
    </cfRule>
  </conditionalFormatting>
  <conditionalFormatting sqref="C16">
    <cfRule type="cellIs" priority="9" dxfId="1" operator="equal">
      <formula>FALSE</formula>
    </cfRule>
    <cfRule type="cellIs" priority="10" dxfId="0" operator="equal">
      <formula>TRUE</formula>
    </cfRule>
  </conditionalFormatting>
  <conditionalFormatting sqref="D16">
    <cfRule type="cellIs" priority="7" dxfId="1" operator="equal">
      <formula>FALSE</formula>
    </cfRule>
    <cfRule type="cellIs" priority="8" dxfId="0" operator="equal">
      <formula>TRUE</formula>
    </cfRule>
  </conditionalFormatting>
  <conditionalFormatting sqref="E19">
    <cfRule type="cellIs" priority="5" dxfId="1" operator="equal">
      <formula>FALSE</formula>
    </cfRule>
    <cfRule type="cellIs" priority="6" dxfId="0" operator="equal">
      <formula>TRUE</formula>
    </cfRule>
  </conditionalFormatting>
  <conditionalFormatting sqref="E21">
    <cfRule type="cellIs" priority="3" dxfId="1" operator="equal">
      <formula>FALSE</formula>
    </cfRule>
    <cfRule type="cellIs" priority="4" dxfId="0" operator="equal">
      <formula>TRUE</formula>
    </cfRule>
  </conditionalFormatting>
  <conditionalFormatting sqref="N28">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topLeftCell="A10">
      <selection activeCell="D39" sqref="D39"/>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95</v>
      </c>
    </row>
    <row r="2" ht="4.5" customHeight="1"/>
    <row r="3" spans="2:3" ht="15">
      <c r="B3" s="7" t="s">
        <v>432</v>
      </c>
      <c r="C3" s="29" t="s">
        <v>29</v>
      </c>
    </row>
    <row r="4" spans="2:3" ht="15">
      <c r="B4" s="28" t="s">
        <v>104</v>
      </c>
      <c r="C4" s="4" t="s">
        <v>375</v>
      </c>
    </row>
    <row r="5" ht="14.25" customHeight="1">
      <c r="C5" s="4" t="s">
        <v>376</v>
      </c>
    </row>
    <row r="6" ht="14.25" customHeight="1" thickBot="1"/>
    <row r="7" spans="2:4" ht="16.5" customHeight="1" thickBot="1">
      <c r="B7" s="148"/>
      <c r="C7" s="149" t="s">
        <v>3</v>
      </c>
      <c r="D7" s="9"/>
    </row>
    <row r="8" spans="1:4" ht="15">
      <c r="A8" s="10">
        <v>1</v>
      </c>
      <c r="B8" s="146" t="s">
        <v>0</v>
      </c>
      <c r="C8" s="147">
        <v>0</v>
      </c>
      <c r="D8" s="53"/>
    </row>
    <row r="9" spans="1:3" ht="15">
      <c r="A9" s="10">
        <v>2</v>
      </c>
      <c r="B9" s="11" t="s">
        <v>8</v>
      </c>
      <c r="C9" s="30">
        <v>0</v>
      </c>
    </row>
    <row r="10" spans="1:3" ht="15">
      <c r="A10" s="10">
        <v>3</v>
      </c>
      <c r="B10" s="12" t="s">
        <v>2</v>
      </c>
      <c r="C10" s="31">
        <v>0</v>
      </c>
    </row>
    <row r="11" spans="1:3" ht="15">
      <c r="A11" s="10">
        <v>7</v>
      </c>
      <c r="B11" s="11" t="s">
        <v>33</v>
      </c>
      <c r="C11" s="30">
        <v>0</v>
      </c>
    </row>
    <row r="12" spans="2:3" ht="15.75" thickBot="1">
      <c r="B12" s="13" t="s">
        <v>106</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6</v>
      </c>
      <c r="B17" s="60" t="s">
        <v>105</v>
      </c>
      <c r="C17" s="139" t="s">
        <v>373</v>
      </c>
      <c r="D17" s="140"/>
      <c r="E17" s="141"/>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v>0</v>
      </c>
      <c r="D19" s="19">
        <v>0</v>
      </c>
      <c r="E19" s="20">
        <v>0</v>
      </c>
      <c r="F19" s="21"/>
      <c r="G19" s="20"/>
      <c r="H19" s="21"/>
      <c r="I19" s="20"/>
      <c r="J19" s="21"/>
      <c r="K19" s="20"/>
      <c r="L19" s="21"/>
      <c r="N19" s="28"/>
    </row>
    <row r="20" spans="1:14" ht="15">
      <c r="A20" s="10">
        <v>11</v>
      </c>
      <c r="B20" s="18" t="s">
        <v>36</v>
      </c>
      <c r="C20" s="32">
        <v>0</v>
      </c>
      <c r="D20" s="19">
        <v>0</v>
      </c>
      <c r="E20" s="20">
        <v>0</v>
      </c>
      <c r="F20" s="21"/>
      <c r="G20" s="20"/>
      <c r="H20" s="21"/>
      <c r="I20" s="20"/>
      <c r="J20" s="21"/>
      <c r="K20" s="20"/>
      <c r="L20" s="21"/>
      <c r="N20" s="28"/>
    </row>
    <row r="21" spans="1:14" ht="15">
      <c r="A21" s="10" t="s">
        <v>37</v>
      </c>
      <c r="B21" s="18" t="s">
        <v>38</v>
      </c>
      <c r="C21" s="32" t="s">
        <v>373</v>
      </c>
      <c r="D21" s="19"/>
      <c r="E21" s="20" t="s">
        <v>373</v>
      </c>
      <c r="F21" s="21"/>
      <c r="G21" s="20"/>
      <c r="H21" s="21"/>
      <c r="I21" s="20"/>
      <c r="J21" s="21"/>
      <c r="K21" s="20"/>
      <c r="L21" s="21"/>
      <c r="N21" s="28"/>
    </row>
    <row r="22" spans="1:14" ht="15">
      <c r="A22" s="10" t="s">
        <v>39</v>
      </c>
      <c r="B22" s="18" t="s">
        <v>40</v>
      </c>
      <c r="C22" s="32">
        <v>0</v>
      </c>
      <c r="D22" s="19">
        <v>0</v>
      </c>
      <c r="E22" s="20">
        <v>0</v>
      </c>
      <c r="F22" s="21"/>
      <c r="G22" s="20"/>
      <c r="H22" s="21"/>
      <c r="I22" s="20"/>
      <c r="J22" s="21"/>
      <c r="K22" s="20"/>
      <c r="L22" s="21"/>
      <c r="N22" s="28"/>
    </row>
    <row r="23" spans="1:14" ht="15">
      <c r="A23" s="10" t="s">
        <v>41</v>
      </c>
      <c r="B23" s="18" t="s">
        <v>42</v>
      </c>
      <c r="C23" s="42" t="s">
        <v>373</v>
      </c>
      <c r="D23" s="19"/>
      <c r="E23" s="20" t="s">
        <v>373</v>
      </c>
      <c r="F23" s="21"/>
      <c r="G23" s="20"/>
      <c r="H23" s="21"/>
      <c r="I23" s="20"/>
      <c r="J23" s="21"/>
      <c r="K23" s="20"/>
      <c r="L23" s="21"/>
      <c r="N23" s="28"/>
    </row>
    <row r="24" spans="1:14" ht="15">
      <c r="A24" s="10">
        <v>13</v>
      </c>
      <c r="B24" s="18" t="s">
        <v>43</v>
      </c>
      <c r="C24" s="42"/>
      <c r="D24" s="19"/>
      <c r="E24" s="20"/>
      <c r="F24" s="21"/>
      <c r="G24" s="20"/>
      <c r="H24" s="21"/>
      <c r="I24" s="20"/>
      <c r="J24" s="21"/>
      <c r="K24" s="20"/>
      <c r="L24" s="21"/>
      <c r="N24" s="28"/>
    </row>
    <row r="25" spans="1:14" ht="15.75" thickBot="1">
      <c r="A25" s="10">
        <v>16</v>
      </c>
      <c r="B25" s="18" t="s">
        <v>27</v>
      </c>
      <c r="C25" s="42" t="s">
        <v>373</v>
      </c>
      <c r="D25" s="19"/>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N18:N25">
    <cfRule type="cellIs" priority="19" dxfId="1" operator="equal">
      <formula>FALSE</formula>
    </cfRule>
    <cfRule type="cellIs" priority="20" dxfId="0" operator="equal">
      <formula>TRUE</formula>
    </cfRule>
  </conditionalFormatting>
  <conditionalFormatting sqref="E28">
    <cfRule type="cellIs" priority="17" dxfId="1" operator="equal">
      <formula>FALSE</formula>
    </cfRule>
    <cfRule type="cellIs" priority="18" dxfId="0" operator="equal">
      <formula>TRUE</formula>
    </cfRule>
  </conditionalFormatting>
  <conditionalFormatting sqref="F28">
    <cfRule type="cellIs" priority="15" dxfId="1" operator="equal">
      <formula>FALSE</formula>
    </cfRule>
    <cfRule type="cellIs" priority="16" dxfId="0" operator="equal">
      <formula>TRUE</formula>
    </cfRule>
  </conditionalFormatting>
  <conditionalFormatting sqref="K28">
    <cfRule type="cellIs" priority="13" dxfId="1" operator="equal">
      <formula>FALSE</formula>
    </cfRule>
    <cfRule type="cellIs" priority="14" dxfId="0" operator="equal">
      <formula>TRUE</formula>
    </cfRule>
  </conditionalFormatting>
  <conditionalFormatting sqref="L28">
    <cfRule type="cellIs" priority="11" dxfId="1" operator="equal">
      <formula>FALSE</formula>
    </cfRule>
    <cfRule type="cellIs" priority="12"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topLeftCell="A10">
      <selection activeCell="C37" sqref="C37"/>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111</v>
      </c>
    </row>
    <row r="2" ht="4.5" customHeight="1"/>
    <row r="3" spans="2:3" ht="15">
      <c r="B3" s="7" t="s">
        <v>431</v>
      </c>
      <c r="C3" s="29" t="s">
        <v>29</v>
      </c>
    </row>
    <row r="4" spans="2:3" ht="15">
      <c r="B4" s="28" t="s">
        <v>112</v>
      </c>
      <c r="C4" s="4" t="s">
        <v>375</v>
      </c>
    </row>
    <row r="5" ht="14.25" customHeight="1">
      <c r="C5" s="4" t="s">
        <v>376</v>
      </c>
    </row>
    <row r="6" ht="14.25" customHeight="1" thickBot="1"/>
    <row r="7" spans="2:4" ht="16.5" customHeight="1" thickBot="1">
      <c r="B7" s="148"/>
      <c r="C7" s="149" t="s">
        <v>3</v>
      </c>
      <c r="D7" s="9"/>
    </row>
    <row r="8" spans="1:4" ht="15">
      <c r="A8" s="10">
        <v>1</v>
      </c>
      <c r="B8" s="146" t="s">
        <v>0</v>
      </c>
      <c r="C8" s="147">
        <v>0</v>
      </c>
      <c r="D8" s="53"/>
    </row>
    <row r="9" spans="1:3" ht="15">
      <c r="A9" s="10">
        <v>2</v>
      </c>
      <c r="B9" s="11" t="s">
        <v>8</v>
      </c>
      <c r="C9" s="30" t="s">
        <v>373</v>
      </c>
    </row>
    <row r="10" spans="1:3" ht="15">
      <c r="A10" s="10">
        <v>3</v>
      </c>
      <c r="B10" s="12" t="s">
        <v>2</v>
      </c>
      <c r="C10" s="31">
        <v>0</v>
      </c>
    </row>
    <row r="11" spans="1:3" ht="15">
      <c r="A11" s="10">
        <v>7</v>
      </c>
      <c r="B11" s="11" t="s">
        <v>33</v>
      </c>
      <c r="C11" s="30" t="s">
        <v>373</v>
      </c>
    </row>
    <row r="12" spans="2:3" ht="15.75" thickBot="1">
      <c r="B12" s="13" t="s">
        <v>106</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6</v>
      </c>
      <c r="B17" s="60" t="s">
        <v>105</v>
      </c>
      <c r="C17" s="139" t="s">
        <v>373</v>
      </c>
      <c r="D17" s="140"/>
      <c r="E17" s="141"/>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v>0</v>
      </c>
      <c r="D20" s="19">
        <v>0</v>
      </c>
      <c r="E20" s="20">
        <v>0</v>
      </c>
      <c r="F20" s="21"/>
      <c r="G20" s="20"/>
      <c r="H20" s="21"/>
      <c r="I20" s="20"/>
      <c r="J20" s="21"/>
      <c r="K20" s="20"/>
      <c r="L20" s="21"/>
      <c r="N20" s="28"/>
    </row>
    <row r="21" spans="1:14" ht="15">
      <c r="A21" s="10" t="s">
        <v>37</v>
      </c>
      <c r="B21" s="18" t="s">
        <v>38</v>
      </c>
      <c r="C21" s="32" t="s">
        <v>373</v>
      </c>
      <c r="D21" s="19"/>
      <c r="E21" s="20" t="s">
        <v>373</v>
      </c>
      <c r="F21" s="21"/>
      <c r="G21" s="20"/>
      <c r="H21" s="21"/>
      <c r="I21" s="20"/>
      <c r="J21" s="21"/>
      <c r="K21" s="20"/>
      <c r="L21" s="21"/>
      <c r="N21" s="28"/>
    </row>
    <row r="22" spans="1:14" ht="15">
      <c r="A22" s="10" t="s">
        <v>39</v>
      </c>
      <c r="B22" s="18" t="s">
        <v>40</v>
      </c>
      <c r="C22" s="32">
        <v>0</v>
      </c>
      <c r="D22" s="19">
        <v>0</v>
      </c>
      <c r="E22" s="20">
        <v>0</v>
      </c>
      <c r="F22" s="21"/>
      <c r="G22" s="20"/>
      <c r="H22" s="21"/>
      <c r="I22" s="20"/>
      <c r="J22" s="21"/>
      <c r="K22" s="20"/>
      <c r="L22" s="21"/>
      <c r="N22" s="28"/>
    </row>
    <row r="23" spans="1:14" ht="15">
      <c r="A23" s="10" t="s">
        <v>41</v>
      </c>
      <c r="B23" s="18" t="s">
        <v>42</v>
      </c>
      <c r="C23" s="42" t="s">
        <v>373</v>
      </c>
      <c r="D23" s="19"/>
      <c r="E23" s="20" t="s">
        <v>373</v>
      </c>
      <c r="F23" s="21"/>
      <c r="G23" s="20"/>
      <c r="H23" s="21"/>
      <c r="I23" s="20"/>
      <c r="J23" s="21"/>
      <c r="K23" s="20"/>
      <c r="L23" s="21"/>
      <c r="N23" s="28"/>
    </row>
    <row r="24" spans="1:14" ht="15">
      <c r="A24" s="10">
        <v>13</v>
      </c>
      <c r="B24" s="18" t="s">
        <v>43</v>
      </c>
      <c r="C24" s="42"/>
      <c r="D24" s="19"/>
      <c r="E24" s="20"/>
      <c r="F24" s="21"/>
      <c r="G24" s="20"/>
      <c r="H24" s="21"/>
      <c r="I24" s="20"/>
      <c r="J24" s="21"/>
      <c r="K24" s="20"/>
      <c r="L24" s="21"/>
      <c r="N24" s="28"/>
    </row>
    <row r="25" spans="1:14" ht="15.75" thickBot="1">
      <c r="A25" s="10">
        <v>16</v>
      </c>
      <c r="B25" s="18" t="s">
        <v>27</v>
      </c>
      <c r="C25" s="42" t="s">
        <v>373</v>
      </c>
      <c r="D25" s="19"/>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topLeftCell="A10">
      <selection activeCell="C35" sqref="C35"/>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113</v>
      </c>
    </row>
    <row r="2" ht="4.5" customHeight="1"/>
    <row r="3" spans="2:3" ht="15">
      <c r="B3" s="7" t="s">
        <v>430</v>
      </c>
      <c r="C3" s="29" t="s">
        <v>29</v>
      </c>
    </row>
    <row r="4" spans="2:3" ht="15">
      <c r="B4" s="28" t="s">
        <v>114</v>
      </c>
      <c r="C4" s="4" t="s">
        <v>375</v>
      </c>
    </row>
    <row r="5" ht="14.25" customHeight="1">
      <c r="C5" s="4" t="s">
        <v>376</v>
      </c>
    </row>
    <row r="6" ht="14.25" customHeight="1" thickBot="1"/>
    <row r="7" spans="2:4" ht="16.5" customHeight="1" thickBot="1">
      <c r="B7" s="148"/>
      <c r="C7" s="149" t="s">
        <v>3</v>
      </c>
      <c r="D7" s="9"/>
    </row>
    <row r="8" spans="1:4" ht="15">
      <c r="A8" s="10">
        <v>1</v>
      </c>
      <c r="B8" s="146" t="s">
        <v>0</v>
      </c>
      <c r="C8" s="147">
        <v>0</v>
      </c>
      <c r="D8" s="53"/>
    </row>
    <row r="9" spans="1:3" ht="15">
      <c r="A9" s="10">
        <v>2</v>
      </c>
      <c r="B9" s="11" t="s">
        <v>8</v>
      </c>
      <c r="C9" s="30" t="s">
        <v>373</v>
      </c>
    </row>
    <row r="10" spans="1:3" ht="15">
      <c r="A10" s="10">
        <v>3</v>
      </c>
      <c r="B10" s="12" t="s">
        <v>2</v>
      </c>
      <c r="C10" s="31">
        <v>0</v>
      </c>
    </row>
    <row r="11" spans="1:3" ht="15">
      <c r="A11" s="10">
        <v>7</v>
      </c>
      <c r="B11" s="11" t="s">
        <v>33</v>
      </c>
      <c r="C11" s="30" t="s">
        <v>373</v>
      </c>
    </row>
    <row r="12" spans="2:3" ht="15.75" thickBot="1">
      <c r="B12" s="13" t="s">
        <v>106</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6</v>
      </c>
      <c r="B17" s="60" t="s">
        <v>105</v>
      </c>
      <c r="C17" s="139" t="s">
        <v>373</v>
      </c>
      <c r="D17" s="140"/>
      <c r="E17" s="141"/>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c r="E21" s="20" t="s">
        <v>373</v>
      </c>
      <c r="F21" s="21"/>
      <c r="G21" s="20"/>
      <c r="H21" s="21"/>
      <c r="I21" s="20"/>
      <c r="J21" s="21"/>
      <c r="K21" s="20"/>
      <c r="L21" s="21"/>
      <c r="N21" s="28"/>
    </row>
    <row r="22" spans="1:14" ht="15">
      <c r="A22" s="10" t="s">
        <v>39</v>
      </c>
      <c r="B22" s="18" t="s">
        <v>40</v>
      </c>
      <c r="C22" s="32">
        <v>0</v>
      </c>
      <c r="D22" s="19">
        <v>0</v>
      </c>
      <c r="E22" s="20">
        <v>0</v>
      </c>
      <c r="F22" s="21"/>
      <c r="G22" s="20"/>
      <c r="H22" s="21"/>
      <c r="I22" s="20"/>
      <c r="J22" s="21"/>
      <c r="K22" s="20"/>
      <c r="L22" s="21"/>
      <c r="N22" s="28"/>
    </row>
    <row r="23" spans="1:14" ht="15">
      <c r="A23" s="10" t="s">
        <v>41</v>
      </c>
      <c r="B23" s="18" t="s">
        <v>42</v>
      </c>
      <c r="C23" s="42" t="s">
        <v>373</v>
      </c>
      <c r="D23" s="19"/>
      <c r="E23" s="20" t="s">
        <v>373</v>
      </c>
      <c r="F23" s="21"/>
      <c r="G23" s="20"/>
      <c r="H23" s="21"/>
      <c r="I23" s="20"/>
      <c r="J23" s="21"/>
      <c r="K23" s="20"/>
      <c r="L23" s="21"/>
      <c r="N23" s="28"/>
    </row>
    <row r="24" spans="1:14" ht="15">
      <c r="A24" s="10">
        <v>13</v>
      </c>
      <c r="B24" s="18" t="s">
        <v>43</v>
      </c>
      <c r="C24" s="42"/>
      <c r="D24" s="19"/>
      <c r="E24" s="20"/>
      <c r="F24" s="21"/>
      <c r="G24" s="20"/>
      <c r="H24" s="21"/>
      <c r="I24" s="20"/>
      <c r="J24" s="21"/>
      <c r="K24" s="20"/>
      <c r="L24" s="21"/>
      <c r="N24" s="28"/>
    </row>
    <row r="25" spans="1:14" ht="15.75" thickBot="1">
      <c r="A25" s="10">
        <v>16</v>
      </c>
      <c r="B25" s="18" t="s">
        <v>27</v>
      </c>
      <c r="C25" s="42" t="s">
        <v>373</v>
      </c>
      <c r="D25" s="19"/>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topLeftCell="A10">
      <selection activeCell="E38" sqref="E38"/>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115</v>
      </c>
    </row>
    <row r="2" ht="4.5" customHeight="1"/>
    <row r="3" spans="2:3" ht="15">
      <c r="B3" s="7" t="s">
        <v>429</v>
      </c>
      <c r="C3" s="4" t="s">
        <v>376</v>
      </c>
    </row>
    <row r="4" spans="2:3" ht="15">
      <c r="B4" s="28" t="s">
        <v>116</v>
      </c>
      <c r="C4" s="4"/>
    </row>
    <row r="5" ht="14.25" customHeight="1">
      <c r="C5" s="4"/>
    </row>
    <row r="6" spans="2:12" ht="31.9" customHeight="1">
      <c r="B6" s="416" t="s">
        <v>370</v>
      </c>
      <c r="C6" s="416"/>
      <c r="D6" s="416"/>
      <c r="E6" s="416"/>
      <c r="F6" s="416"/>
      <c r="G6" s="416"/>
      <c r="H6" s="416"/>
      <c r="I6" s="416"/>
      <c r="J6" s="416"/>
      <c r="K6" s="416"/>
      <c r="L6" s="416"/>
    </row>
    <row r="7" ht="14.25" customHeight="1" thickBot="1"/>
    <row r="8" spans="2:4" ht="16.5" customHeight="1" thickBot="1">
      <c r="B8" s="148"/>
      <c r="C8" s="149" t="s">
        <v>3</v>
      </c>
      <c r="D8" s="9"/>
    </row>
    <row r="9" spans="1:4" ht="15">
      <c r="A9" s="10">
        <v>1</v>
      </c>
      <c r="B9" s="146" t="s">
        <v>0</v>
      </c>
      <c r="C9" s="147"/>
      <c r="D9" s="53"/>
    </row>
    <row r="10" spans="1:3" ht="15">
      <c r="A10" s="10">
        <v>2</v>
      </c>
      <c r="B10" s="11" t="s">
        <v>8</v>
      </c>
      <c r="C10" s="30"/>
    </row>
    <row r="11" spans="1:3" ht="15.75" thickBot="1">
      <c r="A11" s="10">
        <v>3</v>
      </c>
      <c r="B11" s="322" t="s">
        <v>2</v>
      </c>
      <c r="C11" s="38"/>
    </row>
    <row r="12" spans="2:3" ht="15">
      <c r="B12" s="14"/>
      <c r="C12" s="15"/>
    </row>
    <row r="13" spans="2:3" ht="15.75" thickBot="1">
      <c r="B13" s="16"/>
      <c r="C13" s="17"/>
    </row>
    <row r="14" spans="2:14" ht="16.5" customHeight="1">
      <c r="B14" s="408" t="s">
        <v>1</v>
      </c>
      <c r="C14" s="410" t="s">
        <v>3</v>
      </c>
      <c r="D14" s="412" t="s">
        <v>4</v>
      </c>
      <c r="E14" s="414" t="s">
        <v>5</v>
      </c>
      <c r="F14" s="415"/>
      <c r="G14" s="414" t="s">
        <v>6</v>
      </c>
      <c r="H14" s="415"/>
      <c r="I14" s="414" t="s">
        <v>12</v>
      </c>
      <c r="J14" s="415"/>
      <c r="K14" s="406" t="s">
        <v>7</v>
      </c>
      <c r="L14" s="407"/>
      <c r="N14" s="26"/>
    </row>
    <row r="15" spans="2:12" ht="15.75" thickBot="1">
      <c r="B15" s="409"/>
      <c r="C15" s="411"/>
      <c r="D15" s="413"/>
      <c r="E15" s="143" t="s">
        <v>10</v>
      </c>
      <c r="F15" s="144" t="s">
        <v>11</v>
      </c>
      <c r="G15" s="143" t="s">
        <v>10</v>
      </c>
      <c r="H15" s="144" t="s">
        <v>11</v>
      </c>
      <c r="I15" s="143" t="s">
        <v>10</v>
      </c>
      <c r="J15" s="144" t="s">
        <v>11</v>
      </c>
      <c r="K15" s="143" t="s">
        <v>10</v>
      </c>
      <c r="L15" s="145" t="s">
        <v>11</v>
      </c>
    </row>
    <row r="16" spans="1:14" ht="15">
      <c r="A16" s="10">
        <v>6</v>
      </c>
      <c r="B16" s="60" t="s">
        <v>105</v>
      </c>
      <c r="C16" s="139"/>
      <c r="D16" s="140"/>
      <c r="E16" s="141"/>
      <c r="F16" s="142"/>
      <c r="G16" s="141"/>
      <c r="H16" s="142"/>
      <c r="I16" s="141"/>
      <c r="J16" s="142"/>
      <c r="K16" s="141"/>
      <c r="L16" s="142"/>
      <c r="N16" s="28"/>
    </row>
    <row r="17" spans="1:14" ht="15">
      <c r="A17" s="10">
        <v>7</v>
      </c>
      <c r="B17" s="60" t="s">
        <v>33</v>
      </c>
      <c r="C17" s="139"/>
      <c r="D17" s="140"/>
      <c r="E17" s="141"/>
      <c r="F17" s="142"/>
      <c r="G17" s="141"/>
      <c r="H17" s="142"/>
      <c r="I17" s="141"/>
      <c r="J17" s="142"/>
      <c r="K17" s="141"/>
      <c r="L17" s="142"/>
      <c r="N17" s="28"/>
    </row>
    <row r="18" spans="1:14" ht="15">
      <c r="A18" s="10">
        <v>8</v>
      </c>
      <c r="B18" s="18" t="s">
        <v>34</v>
      </c>
      <c r="C18" s="32"/>
      <c r="D18" s="19"/>
      <c r="E18" s="20"/>
      <c r="F18" s="21"/>
      <c r="G18" s="20"/>
      <c r="H18" s="21"/>
      <c r="I18" s="20"/>
      <c r="J18" s="21"/>
      <c r="K18" s="20"/>
      <c r="L18" s="21"/>
      <c r="N18" s="28" t="str">
        <f aca="true" t="shared" si="0" ref="N18:N24">IF(AND(ISNUMBER(C18)=TRUE,C18&gt;0),ROUND(E18,5)=ROUND(C18*D18/10^3,5),"")</f>
        <v/>
      </c>
    </row>
    <row r="19" spans="1:14" ht="15">
      <c r="A19" s="10">
        <v>10</v>
      </c>
      <c r="B19" s="18" t="s">
        <v>35</v>
      </c>
      <c r="C19" s="32"/>
      <c r="D19" s="19"/>
      <c r="E19" s="20" t="s">
        <v>373</v>
      </c>
      <c r="F19" s="21"/>
      <c r="G19" s="20"/>
      <c r="H19" s="21"/>
      <c r="I19" s="20"/>
      <c r="J19" s="21"/>
      <c r="K19" s="20"/>
      <c r="L19" s="21"/>
      <c r="N19" s="28" t="str">
        <f t="shared" si="0"/>
        <v/>
      </c>
    </row>
    <row r="20" spans="1:14" ht="15">
      <c r="A20" s="10">
        <v>11</v>
      </c>
      <c r="B20" s="18" t="s">
        <v>36</v>
      </c>
      <c r="C20" s="32"/>
      <c r="D20" s="19"/>
      <c r="E20" s="20" t="s">
        <v>373</v>
      </c>
      <c r="F20" s="21"/>
      <c r="G20" s="20"/>
      <c r="H20" s="21"/>
      <c r="I20" s="20"/>
      <c r="J20" s="21"/>
      <c r="K20" s="20"/>
      <c r="L20" s="21"/>
      <c r="N20" s="28" t="str">
        <f t="shared" si="0"/>
        <v/>
      </c>
    </row>
    <row r="21" spans="1:14" ht="15">
      <c r="A21" s="10" t="s">
        <v>37</v>
      </c>
      <c r="B21" s="18" t="s">
        <v>38</v>
      </c>
      <c r="C21" s="32"/>
      <c r="D21" s="19"/>
      <c r="E21" s="20">
        <v>0</v>
      </c>
      <c r="F21" s="21"/>
      <c r="G21" s="20"/>
      <c r="H21" s="21"/>
      <c r="I21" s="20"/>
      <c r="J21" s="21"/>
      <c r="K21" s="20"/>
      <c r="L21" s="21"/>
      <c r="N21" s="28" t="str">
        <f>IF(AND(ISNUMBER(C21)=TRUE,C21&gt;0),ROUND(E21,5)=ROUND(C21*D21/10^3,5),"")</f>
        <v/>
      </c>
    </row>
    <row r="22" spans="1:14" ht="15">
      <c r="A22" s="10" t="s">
        <v>39</v>
      </c>
      <c r="B22" s="18" t="s">
        <v>40</v>
      </c>
      <c r="C22" s="32"/>
      <c r="D22" s="19"/>
      <c r="E22" s="20" t="s">
        <v>373</v>
      </c>
      <c r="F22" s="21"/>
      <c r="G22" s="20"/>
      <c r="H22" s="21"/>
      <c r="I22" s="20"/>
      <c r="J22" s="21"/>
      <c r="K22" s="20"/>
      <c r="L22" s="21"/>
      <c r="N22" s="28" t="str">
        <f t="shared" si="0"/>
        <v/>
      </c>
    </row>
    <row r="23" spans="1:14" ht="15">
      <c r="A23" s="10" t="s">
        <v>41</v>
      </c>
      <c r="B23" s="18" t="s">
        <v>42</v>
      </c>
      <c r="C23" s="42"/>
      <c r="D23" s="19"/>
      <c r="E23" s="20" t="s">
        <v>373</v>
      </c>
      <c r="F23" s="21"/>
      <c r="G23" s="20"/>
      <c r="H23" s="21"/>
      <c r="I23" s="20"/>
      <c r="J23" s="21"/>
      <c r="K23" s="20"/>
      <c r="L23" s="21"/>
      <c r="N23" s="28"/>
    </row>
    <row r="24" spans="1:14" ht="15">
      <c r="A24" s="10">
        <v>13</v>
      </c>
      <c r="B24" s="18" t="s">
        <v>43</v>
      </c>
      <c r="C24" s="42"/>
      <c r="D24" s="19"/>
      <c r="E24" s="20"/>
      <c r="F24" s="21"/>
      <c r="G24" s="20"/>
      <c r="H24" s="21"/>
      <c r="I24" s="20"/>
      <c r="J24" s="21"/>
      <c r="K24" s="20"/>
      <c r="L24" s="21"/>
      <c r="N24" s="28" t="str">
        <f t="shared" si="0"/>
        <v/>
      </c>
    </row>
    <row r="25" spans="1:14" ht="15.75" thickBot="1">
      <c r="A25" s="10">
        <v>16</v>
      </c>
      <c r="B25" s="18" t="s">
        <v>27</v>
      </c>
      <c r="C25" s="42"/>
      <c r="D25" s="19"/>
      <c r="E25" s="20"/>
      <c r="F25" s="21"/>
      <c r="G25" s="20"/>
      <c r="H25" s="21"/>
      <c r="I25" s="20"/>
      <c r="J25" s="21"/>
      <c r="K25" s="20"/>
      <c r="L25" s="21"/>
      <c r="N25" s="28" t="str">
        <f>IF(AND(ISNUMBER(C25)=TRUE,C25&lt;&gt;0),ROUND(E25,5)=ROUND(C25*D25/10^3,5),"")</f>
        <v/>
      </c>
    </row>
    <row r="26" spans="1:12" ht="15.75" thickBot="1">
      <c r="A26" s="10">
        <v>17</v>
      </c>
      <c r="B26" s="22" t="s">
        <v>9</v>
      </c>
      <c r="C26" s="33"/>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8">
    <mergeCell ref="B6:L6"/>
    <mergeCell ref="K14:L14"/>
    <mergeCell ref="B14:B15"/>
    <mergeCell ref="C14:C15"/>
    <mergeCell ref="D14:D15"/>
    <mergeCell ref="E14:F14"/>
    <mergeCell ref="G14:H14"/>
    <mergeCell ref="I14:J14"/>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9">
    <cfRule type="cellIs" priority="3" dxfId="1" operator="equal">
      <formula>FALSE</formula>
    </cfRule>
    <cfRule type="cellIs" priority="4" dxfId="0" operator="equal">
      <formula>TRUE</formula>
    </cfRule>
  </conditionalFormatting>
  <conditionalFormatting sqref="N16:N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90" zoomScaleNormal="90" workbookViewId="0" topLeftCell="A20">
      <selection activeCell="B1" sqref="B1"/>
    </sheetView>
  </sheetViews>
  <sheetFormatPr defaultColWidth="8.8515625" defaultRowHeight="15"/>
  <cols>
    <col min="1" max="1" width="5.00390625" style="5" bestFit="1" customWidth="1"/>
    <col min="2" max="2" width="48.7109375" style="5"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117</v>
      </c>
    </row>
    <row r="2" ht="4.5" customHeight="1"/>
    <row r="3" spans="2:3" ht="30">
      <c r="B3" s="69" t="s">
        <v>428</v>
      </c>
      <c r="C3" s="70" t="s">
        <v>376</v>
      </c>
    </row>
    <row r="4" spans="2:3" ht="15">
      <c r="B4" s="28" t="s">
        <v>118</v>
      </c>
      <c r="C4" s="4"/>
    </row>
    <row r="5" spans="2:3" ht="15.75" thickBot="1">
      <c r="B5" s="28"/>
      <c r="C5" s="4"/>
    </row>
    <row r="6" spans="2:13" ht="46.15" customHeight="1">
      <c r="B6" s="417"/>
      <c r="C6" s="71" t="s">
        <v>124</v>
      </c>
      <c r="D6" s="71" t="s">
        <v>446</v>
      </c>
      <c r="E6" s="72" t="s">
        <v>126</v>
      </c>
      <c r="G6" s="330"/>
      <c r="H6" s="330"/>
      <c r="I6" s="330"/>
      <c r="J6" s="330"/>
      <c r="K6" s="330"/>
      <c r="L6" s="330"/>
      <c r="M6" s="330"/>
    </row>
    <row r="7" spans="2:13" ht="15.75" thickBot="1">
      <c r="B7" s="418"/>
      <c r="C7" s="160" t="s">
        <v>383</v>
      </c>
      <c r="D7" s="160" t="s">
        <v>125</v>
      </c>
      <c r="E7" s="161" t="s">
        <v>384</v>
      </c>
      <c r="G7" s="330"/>
      <c r="H7" s="330"/>
      <c r="I7" s="330"/>
      <c r="J7" s="330"/>
      <c r="K7" s="330"/>
      <c r="L7" s="330"/>
      <c r="M7" s="330"/>
    </row>
    <row r="8" spans="2:13" ht="25.5">
      <c r="B8" s="158" t="s">
        <v>119</v>
      </c>
      <c r="C8" s="370">
        <v>0</v>
      </c>
      <c r="D8" s="371">
        <v>0</v>
      </c>
      <c r="E8" s="159">
        <f>C8*D8/10^6</f>
        <v>0</v>
      </c>
      <c r="G8" s="330"/>
      <c r="H8" s="330"/>
      <c r="I8" s="330"/>
      <c r="J8" s="330"/>
      <c r="K8" s="330"/>
      <c r="L8" s="330"/>
      <c r="M8" s="330"/>
    </row>
    <row r="9" spans="2:5" ht="25.5">
      <c r="B9" s="73" t="s">
        <v>120</v>
      </c>
      <c r="C9" s="370">
        <v>0</v>
      </c>
      <c r="D9" s="371">
        <v>0</v>
      </c>
      <c r="E9" s="74">
        <f>C9*D9/10^6</f>
        <v>0</v>
      </c>
    </row>
    <row r="10" spans="2:5" ht="15">
      <c r="B10" s="75" t="s">
        <v>121</v>
      </c>
      <c r="C10" s="370">
        <v>0</v>
      </c>
      <c r="D10" s="371">
        <v>0</v>
      </c>
      <c r="E10" s="74">
        <f>C10*D10/10^6</f>
        <v>0</v>
      </c>
    </row>
    <row r="11" spans="2:5" ht="15">
      <c r="B11" s="75" t="s">
        <v>122</v>
      </c>
      <c r="C11" s="370">
        <v>0</v>
      </c>
      <c r="D11" s="371">
        <v>0</v>
      </c>
      <c r="E11" s="74">
        <f>C11*D11/10^6</f>
        <v>0</v>
      </c>
    </row>
    <row r="12" spans="2:5" ht="15">
      <c r="B12" s="75" t="s">
        <v>123</v>
      </c>
      <c r="C12" s="370">
        <v>0</v>
      </c>
      <c r="D12" s="371">
        <v>0</v>
      </c>
      <c r="E12" s="74">
        <f>C12*D12/10^6</f>
        <v>0</v>
      </c>
    </row>
    <row r="13" spans="2:5" ht="15.75" thickBot="1">
      <c r="B13" s="76" t="s">
        <v>9</v>
      </c>
      <c r="C13" s="77"/>
      <c r="D13" s="78"/>
      <c r="E13" s="79">
        <f>SUM(E8:E12)</f>
        <v>0</v>
      </c>
    </row>
    <row r="14" spans="2:3" ht="15">
      <c r="B14" s="28"/>
      <c r="C14" s="4"/>
    </row>
    <row r="15" spans="2:3" ht="15">
      <c r="B15" s="28" t="s">
        <v>368</v>
      </c>
      <c r="C15" s="4"/>
    </row>
    <row r="16" spans="2:3" ht="15">
      <c r="B16" s="28"/>
      <c r="C16" s="4"/>
    </row>
    <row r="17" spans="2:3" ht="15.75" thickBot="1">
      <c r="B17" s="28"/>
      <c r="C17" s="4"/>
    </row>
    <row r="18" spans="2:4" ht="16.5" customHeight="1" thickBot="1">
      <c r="B18" s="148"/>
      <c r="C18" s="149" t="s">
        <v>3</v>
      </c>
      <c r="D18" s="9"/>
    </row>
    <row r="19" spans="1:4" ht="15">
      <c r="A19" s="10">
        <v>1</v>
      </c>
      <c r="B19" s="146" t="s">
        <v>0</v>
      </c>
      <c r="C19" s="147"/>
      <c r="D19" s="53"/>
    </row>
    <row r="20" spans="1:3" ht="15">
      <c r="A20" s="10">
        <v>2</v>
      </c>
      <c r="B20" s="323" t="s">
        <v>8</v>
      </c>
      <c r="C20" s="30"/>
    </row>
    <row r="21" spans="1:3" ht="15.75" thickBot="1">
      <c r="A21" s="10">
        <v>3</v>
      </c>
      <c r="B21" s="322" t="s">
        <v>2</v>
      </c>
      <c r="C21" s="38"/>
    </row>
    <row r="22" spans="2:3" ht="15">
      <c r="B22" s="14"/>
      <c r="C22" s="15"/>
    </row>
    <row r="23" spans="2:3" ht="15.75" thickBot="1">
      <c r="B23" s="16"/>
      <c r="C23" s="17"/>
    </row>
    <row r="24" spans="2:14" ht="16.5" customHeight="1">
      <c r="B24" s="408" t="s">
        <v>1</v>
      </c>
      <c r="C24" s="410" t="s">
        <v>3</v>
      </c>
      <c r="D24" s="412" t="s">
        <v>4</v>
      </c>
      <c r="E24" s="414" t="s">
        <v>5</v>
      </c>
      <c r="F24" s="415"/>
      <c r="G24" s="414" t="s">
        <v>6</v>
      </c>
      <c r="H24" s="415"/>
      <c r="I24" s="414" t="s">
        <v>12</v>
      </c>
      <c r="J24" s="415"/>
      <c r="K24" s="406" t="s">
        <v>7</v>
      </c>
      <c r="L24" s="407"/>
      <c r="N24" s="26"/>
    </row>
    <row r="25" spans="2:12" ht="15.75" thickBot="1">
      <c r="B25" s="409"/>
      <c r="C25" s="411"/>
      <c r="D25" s="413"/>
      <c r="E25" s="143" t="s">
        <v>10</v>
      </c>
      <c r="F25" s="144" t="s">
        <v>11</v>
      </c>
      <c r="G25" s="143" t="s">
        <v>10</v>
      </c>
      <c r="H25" s="144" t="s">
        <v>11</v>
      </c>
      <c r="I25" s="143" t="s">
        <v>10</v>
      </c>
      <c r="J25" s="144" t="s">
        <v>11</v>
      </c>
      <c r="K25" s="143" t="s">
        <v>10</v>
      </c>
      <c r="L25" s="145" t="s">
        <v>11</v>
      </c>
    </row>
    <row r="26" spans="1:14" ht="15">
      <c r="A26" s="10">
        <v>6</v>
      </c>
      <c r="B26" s="60" t="s">
        <v>105</v>
      </c>
      <c r="C26" s="139"/>
      <c r="D26" s="140"/>
      <c r="E26" s="141"/>
      <c r="F26" s="142"/>
      <c r="G26" s="141"/>
      <c r="H26" s="142"/>
      <c r="I26" s="141"/>
      <c r="J26" s="142"/>
      <c r="K26" s="141"/>
      <c r="L26" s="142"/>
      <c r="N26" s="28"/>
    </row>
    <row r="27" spans="1:14" ht="15">
      <c r="A27" s="10">
        <v>7</v>
      </c>
      <c r="B27" s="60" t="s">
        <v>33</v>
      </c>
      <c r="C27" s="139"/>
      <c r="D27" s="140"/>
      <c r="E27" s="141"/>
      <c r="F27" s="142"/>
      <c r="G27" s="141"/>
      <c r="H27" s="142"/>
      <c r="I27" s="141"/>
      <c r="J27" s="142"/>
      <c r="K27" s="141"/>
      <c r="L27" s="142"/>
      <c r="N27" s="28"/>
    </row>
    <row r="28" spans="1:14" ht="15">
      <c r="A28" s="10">
        <v>8</v>
      </c>
      <c r="B28" s="18" t="s">
        <v>34</v>
      </c>
      <c r="C28" s="32"/>
      <c r="D28" s="19"/>
      <c r="E28" s="20"/>
      <c r="F28" s="21"/>
      <c r="G28" s="20"/>
      <c r="H28" s="21"/>
      <c r="I28" s="20"/>
      <c r="J28" s="21"/>
      <c r="K28" s="20"/>
      <c r="L28" s="21"/>
      <c r="N28" s="28" t="str">
        <f>IF(AND(ISNUMBER(C28)=TRUE,C28&gt;0),ROUND(E28,5)=ROUND(C28*D28/10^3,5),"")</f>
        <v/>
      </c>
    </row>
    <row r="29" spans="1:14" ht="15">
      <c r="A29" s="10">
        <v>10</v>
      </c>
      <c r="B29" s="18" t="s">
        <v>35</v>
      </c>
      <c r="C29" s="32"/>
      <c r="D29" s="19"/>
      <c r="E29" s="20"/>
      <c r="F29" s="21"/>
      <c r="G29" s="20"/>
      <c r="H29" s="21"/>
      <c r="I29" s="20"/>
      <c r="J29" s="21"/>
      <c r="K29" s="20"/>
      <c r="L29" s="21"/>
      <c r="N29" s="28" t="str">
        <f>IF(AND(ISNUMBER(C29)=TRUE,C29&gt;0),ROUND(E29,5)=ROUND(C29*D29/10^3,5),"")</f>
        <v/>
      </c>
    </row>
    <row r="30" spans="1:14" ht="15">
      <c r="A30" s="10">
        <v>11</v>
      </c>
      <c r="B30" s="18" t="s">
        <v>36</v>
      </c>
      <c r="C30" s="32"/>
      <c r="D30" s="19"/>
      <c r="E30" s="20"/>
      <c r="F30" s="21"/>
      <c r="G30" s="20"/>
      <c r="H30" s="21"/>
      <c r="I30" s="20"/>
      <c r="J30" s="21"/>
      <c r="K30" s="20"/>
      <c r="L30" s="21"/>
      <c r="N30" s="28" t="str">
        <f>IF(AND(ISNUMBER(C30)=TRUE,C30&gt;0),ROUND(E30,5)=ROUND(C30*D30/10^3,5),"")</f>
        <v/>
      </c>
    </row>
    <row r="31" spans="1:14" ht="15">
      <c r="A31" s="10" t="s">
        <v>37</v>
      </c>
      <c r="B31" s="18" t="s">
        <v>38</v>
      </c>
      <c r="C31" s="32"/>
      <c r="D31" s="19"/>
      <c r="E31" s="20"/>
      <c r="F31" s="21"/>
      <c r="G31" s="20"/>
      <c r="H31" s="21"/>
      <c r="I31" s="20"/>
      <c r="J31" s="21"/>
      <c r="K31" s="20"/>
      <c r="L31" s="21"/>
      <c r="N31" s="28" t="str">
        <f>IF(AND(ISNUMBER(C31)=TRUE,C31&gt;0),ROUND(E31,5)=ROUND(C31*D31/10^3,5),"")</f>
        <v/>
      </c>
    </row>
    <row r="32" spans="1:14" ht="15">
      <c r="A32" s="10" t="s">
        <v>39</v>
      </c>
      <c r="B32" s="18" t="s">
        <v>40</v>
      </c>
      <c r="C32" s="32"/>
      <c r="D32" s="19"/>
      <c r="E32" s="20">
        <v>0</v>
      </c>
      <c r="F32" s="21"/>
      <c r="G32" s="20"/>
      <c r="H32" s="21"/>
      <c r="I32" s="20"/>
      <c r="J32" s="21"/>
      <c r="K32" s="20"/>
      <c r="L32" s="21"/>
      <c r="N32" s="28" t="str">
        <f>IF(AND(ISNUMBER(C32)=TRUE,C32&gt;0),ROUND(E32,5)=ROUND(C32*D32/10^3,5),"")</f>
        <v/>
      </c>
    </row>
    <row r="33" spans="1:14" ht="15">
      <c r="A33" s="10" t="s">
        <v>41</v>
      </c>
      <c r="B33" s="18" t="s">
        <v>42</v>
      </c>
      <c r="C33" s="42"/>
      <c r="D33" s="19"/>
      <c r="E33" s="20"/>
      <c r="F33" s="21"/>
      <c r="G33" s="20"/>
      <c r="H33" s="21"/>
      <c r="I33" s="20"/>
      <c r="J33" s="21"/>
      <c r="K33" s="20"/>
      <c r="L33" s="21"/>
      <c r="N33" s="28"/>
    </row>
    <row r="34" spans="1:14" ht="15">
      <c r="A34" s="10">
        <v>13</v>
      </c>
      <c r="B34" s="18" t="s">
        <v>43</v>
      </c>
      <c r="C34" s="42"/>
      <c r="D34" s="19"/>
      <c r="E34" s="20"/>
      <c r="F34" s="21"/>
      <c r="G34" s="20"/>
      <c r="H34" s="21"/>
      <c r="I34" s="20"/>
      <c r="J34" s="21"/>
      <c r="K34" s="20"/>
      <c r="L34" s="21"/>
      <c r="N34" s="28" t="str">
        <f>IF(AND(ISNUMBER(C34)=TRUE,C34&gt;0),ROUND(E34,5)=ROUND(C34*D34/10^3,5),"")</f>
        <v/>
      </c>
    </row>
    <row r="35" spans="1:14" ht="15.75" thickBot="1">
      <c r="A35" s="10">
        <v>16</v>
      </c>
      <c r="B35" s="18" t="s">
        <v>27</v>
      </c>
      <c r="C35" s="42"/>
      <c r="D35" s="19"/>
      <c r="E35" s="20"/>
      <c r="F35" s="21"/>
      <c r="G35" s="20"/>
      <c r="H35" s="21"/>
      <c r="I35" s="20"/>
      <c r="J35" s="21"/>
      <c r="K35" s="20"/>
      <c r="L35" s="21"/>
      <c r="N35" s="28" t="str">
        <f>IF(AND(ISNUMBER(C35)=TRUE,C35&lt;&gt;0),ROUND(E35,5)=ROUND(C35*D35/10^3,5),"")</f>
        <v/>
      </c>
    </row>
    <row r="36" spans="1:12" ht="15.75" thickBot="1">
      <c r="A36" s="10">
        <v>17</v>
      </c>
      <c r="B36" s="22" t="s">
        <v>9</v>
      </c>
      <c r="C36" s="33"/>
      <c r="D36" s="23"/>
      <c r="E36" s="24">
        <v>0</v>
      </c>
      <c r="F36" s="25">
        <v>0</v>
      </c>
      <c r="G36" s="24">
        <v>0</v>
      </c>
      <c r="H36" s="25">
        <v>0</v>
      </c>
      <c r="I36" s="24">
        <v>0</v>
      </c>
      <c r="J36" s="25">
        <v>0</v>
      </c>
      <c r="K36" s="24">
        <f>E36+G36-I36</f>
        <v>0</v>
      </c>
      <c r="L36" s="25">
        <f>F36+H36-J36</f>
        <v>0</v>
      </c>
    </row>
    <row r="37" spans="3:12" ht="15">
      <c r="C37" s="14"/>
      <c r="E37" s="14"/>
      <c r="F37" s="14"/>
      <c r="G37" s="14"/>
      <c r="H37" s="14"/>
      <c r="I37" s="14"/>
      <c r="J37" s="14"/>
      <c r="K37" s="14"/>
      <c r="L37" s="14"/>
    </row>
    <row r="38" ht="15">
      <c r="B38" s="26"/>
    </row>
    <row r="39" ht="15.75" thickBot="1"/>
    <row r="40" spans="2:3" ht="15.75" thickBot="1">
      <c r="B40" s="148"/>
      <c r="C40" s="151">
        <v>2020</v>
      </c>
    </row>
    <row r="41" spans="2:3" ht="15">
      <c r="B41" s="331" t="s">
        <v>377</v>
      </c>
      <c r="C41" s="152">
        <v>0</v>
      </c>
    </row>
    <row r="42" spans="2:3" ht="15.75" thickBot="1">
      <c r="B42" s="332" t="s">
        <v>378</v>
      </c>
      <c r="C42" s="27">
        <v>0</v>
      </c>
    </row>
  </sheetData>
  <mergeCells count="8">
    <mergeCell ref="B6:B7"/>
    <mergeCell ref="I24:J24"/>
    <mergeCell ref="K24:L24"/>
    <mergeCell ref="B24:B25"/>
    <mergeCell ref="C24:C25"/>
    <mergeCell ref="D24:D25"/>
    <mergeCell ref="E24:F24"/>
    <mergeCell ref="G24:H24"/>
  </mergeCells>
  <conditionalFormatting sqref="C38 N28:N35">
    <cfRule type="cellIs" priority="13" dxfId="1" operator="equal">
      <formula>FALSE</formula>
    </cfRule>
    <cfRule type="cellIs" priority="14" dxfId="0" operator="equal">
      <formula>TRUE</formula>
    </cfRule>
  </conditionalFormatting>
  <conditionalFormatting sqref="E38">
    <cfRule type="cellIs" priority="11" dxfId="1" operator="equal">
      <formula>FALSE</formula>
    </cfRule>
    <cfRule type="cellIs" priority="12" dxfId="0" operator="equal">
      <formula>TRUE</formula>
    </cfRule>
  </conditionalFormatting>
  <conditionalFormatting sqref="F38">
    <cfRule type="cellIs" priority="9" dxfId="1" operator="equal">
      <formula>FALSE</formula>
    </cfRule>
    <cfRule type="cellIs" priority="10" dxfId="0" operator="equal">
      <formula>TRUE</formula>
    </cfRule>
  </conditionalFormatting>
  <conditionalFormatting sqref="K38">
    <cfRule type="cellIs" priority="7" dxfId="1" operator="equal">
      <formula>FALSE</formula>
    </cfRule>
    <cfRule type="cellIs" priority="8" dxfId="0" operator="equal">
      <formula>TRUE</formula>
    </cfRule>
  </conditionalFormatting>
  <conditionalFormatting sqref="L38">
    <cfRule type="cellIs" priority="5" dxfId="1" operator="equal">
      <formula>FALSE</formula>
    </cfRule>
    <cfRule type="cellIs" priority="6" dxfId="0" operator="equal">
      <formula>TRUE</formula>
    </cfRule>
  </conditionalFormatting>
  <conditionalFormatting sqref="E19">
    <cfRule type="cellIs" priority="3" dxfId="1" operator="equal">
      <formula>FALSE</formula>
    </cfRule>
    <cfRule type="cellIs" priority="4" dxfId="0" operator="equal">
      <formula>TRUE</formula>
    </cfRule>
  </conditionalFormatting>
  <conditionalFormatting sqref="N26:N2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
  <sheetViews>
    <sheetView zoomScale="90" zoomScaleNormal="90" workbookViewId="0" topLeftCell="A5">
      <selection activeCell="F33" sqref="F33"/>
    </sheetView>
  </sheetViews>
  <sheetFormatPr defaultColWidth="8.8515625" defaultRowHeight="15"/>
  <cols>
    <col min="1" max="1" width="5.00390625" style="5" bestFit="1" customWidth="1"/>
    <col min="2" max="2" width="48.7109375" style="5" customWidth="1"/>
    <col min="3" max="6" width="20.7109375" style="5" customWidth="1"/>
    <col min="7"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127</v>
      </c>
    </row>
    <row r="2" ht="4.5" customHeight="1"/>
    <row r="3" spans="2:11" ht="30">
      <c r="B3" s="69" t="s">
        <v>427</v>
      </c>
      <c r="C3" s="70"/>
      <c r="F3" s="101"/>
      <c r="G3" s="330"/>
      <c r="H3" s="330"/>
      <c r="I3" s="330"/>
      <c r="J3" s="330"/>
      <c r="K3" s="330"/>
    </row>
    <row r="4" spans="2:11" ht="15">
      <c r="B4" s="28" t="s">
        <v>135</v>
      </c>
      <c r="C4" s="4"/>
      <c r="F4" s="101"/>
      <c r="G4" s="330"/>
      <c r="H4" s="330"/>
      <c r="I4" s="330"/>
      <c r="J4" s="330"/>
      <c r="K4" s="330"/>
    </row>
    <row r="5" spans="2:6" ht="15.75" thickBot="1">
      <c r="B5" s="28"/>
      <c r="C5" s="4"/>
      <c r="F5" s="101"/>
    </row>
    <row r="6" spans="2:5" ht="60" customHeight="1">
      <c r="B6" s="419"/>
      <c r="C6" s="127" t="s">
        <v>168</v>
      </c>
      <c r="D6" s="71" t="s">
        <v>446</v>
      </c>
      <c r="E6" s="72" t="s">
        <v>126</v>
      </c>
    </row>
    <row r="7" spans="2:5" ht="15.75" thickBot="1">
      <c r="B7" s="420"/>
      <c r="C7" s="166" t="s">
        <v>383</v>
      </c>
      <c r="D7" s="160" t="s">
        <v>125</v>
      </c>
      <c r="E7" s="161" t="s">
        <v>384</v>
      </c>
    </row>
    <row r="8" spans="2:5" ht="30">
      <c r="B8" s="162" t="s">
        <v>134</v>
      </c>
      <c r="C8" s="163"/>
      <c r="D8" s="164"/>
      <c r="E8" s="165">
        <f>SUM(E9:E12)</f>
        <v>0</v>
      </c>
    </row>
    <row r="9" spans="2:5" ht="15">
      <c r="B9" s="326" t="s">
        <v>128</v>
      </c>
      <c r="C9" s="102">
        <v>0</v>
      </c>
      <c r="D9" s="324">
        <v>0</v>
      </c>
      <c r="E9" s="74">
        <f>C9*D9/10^6</f>
        <v>0</v>
      </c>
    </row>
    <row r="10" spans="2:5" ht="30">
      <c r="B10" s="326" t="s">
        <v>129</v>
      </c>
      <c r="C10" s="102">
        <v>0</v>
      </c>
      <c r="D10" s="324">
        <v>0</v>
      </c>
      <c r="E10" s="74">
        <f aca="true" t="shared" si="0" ref="E10:E12">C10*D10/10^6</f>
        <v>0</v>
      </c>
    </row>
    <row r="11" spans="2:5" ht="30">
      <c r="B11" s="327" t="s">
        <v>131</v>
      </c>
      <c r="C11" s="102">
        <v>0</v>
      </c>
      <c r="D11" s="324">
        <v>0</v>
      </c>
      <c r="E11" s="74">
        <f t="shared" si="0"/>
        <v>0</v>
      </c>
    </row>
    <row r="12" spans="2:5" ht="30.75" thickBot="1">
      <c r="B12" s="328" t="s">
        <v>130</v>
      </c>
      <c r="C12" s="372">
        <v>0</v>
      </c>
      <c r="D12" s="373">
        <v>0</v>
      </c>
      <c r="E12" s="98">
        <f t="shared" si="0"/>
        <v>0</v>
      </c>
    </row>
    <row r="13" spans="2:3" ht="15">
      <c r="B13" s="28"/>
      <c r="C13" s="4"/>
    </row>
    <row r="14" spans="2:3" ht="15.75" thickBot="1">
      <c r="B14" s="28"/>
      <c r="C14" s="4"/>
    </row>
    <row r="15" spans="2:6" ht="16.5" customHeight="1">
      <c r="B15" s="423"/>
      <c r="C15" s="414" t="s">
        <v>126</v>
      </c>
      <c r="D15" s="415"/>
      <c r="E15" s="410" t="s">
        <v>142</v>
      </c>
      <c r="F15" s="412" t="s">
        <v>143</v>
      </c>
    </row>
    <row r="16" spans="2:6" ht="15">
      <c r="B16" s="424"/>
      <c r="C16" s="80" t="s">
        <v>10</v>
      </c>
      <c r="D16" s="168" t="s">
        <v>11</v>
      </c>
      <c r="E16" s="421"/>
      <c r="F16" s="422"/>
    </row>
    <row r="17" spans="2:6" ht="15.75" thickBot="1">
      <c r="B17" s="425"/>
      <c r="C17" s="169" t="s">
        <v>384</v>
      </c>
      <c r="D17" s="166" t="s">
        <v>384</v>
      </c>
      <c r="E17" s="334" t="s">
        <v>447</v>
      </c>
      <c r="F17" s="333" t="s">
        <v>447</v>
      </c>
    </row>
    <row r="18" spans="1:6" ht="30">
      <c r="A18" s="10"/>
      <c r="B18" s="167" t="s">
        <v>132</v>
      </c>
      <c r="C18" s="141">
        <v>0</v>
      </c>
      <c r="D18" s="142">
        <v>0</v>
      </c>
      <c r="E18" s="141">
        <v>0</v>
      </c>
      <c r="F18" s="142">
        <v>0</v>
      </c>
    </row>
    <row r="19" spans="1:6" ht="30">
      <c r="A19" s="10"/>
      <c r="B19" s="81" t="s">
        <v>133</v>
      </c>
      <c r="C19" s="86" t="s">
        <v>136</v>
      </c>
      <c r="D19" s="87" t="s">
        <v>136</v>
      </c>
      <c r="E19" s="86" t="s">
        <v>136</v>
      </c>
      <c r="F19" s="87" t="s">
        <v>136</v>
      </c>
    </row>
    <row r="20" spans="1:6" ht="30.75" thickBot="1">
      <c r="A20" s="10"/>
      <c r="B20" s="83" t="s">
        <v>134</v>
      </c>
      <c r="C20" s="84">
        <v>0</v>
      </c>
      <c r="D20" s="85">
        <v>0</v>
      </c>
      <c r="E20" s="84">
        <v>0</v>
      </c>
      <c r="F20" s="85">
        <v>0</v>
      </c>
    </row>
    <row r="21" ht="15">
      <c r="C21" s="14"/>
    </row>
    <row r="22" ht="15">
      <c r="B22" s="26"/>
    </row>
  </sheetData>
  <mergeCells count="5">
    <mergeCell ref="B6:B7"/>
    <mergeCell ref="C15:D15"/>
    <mergeCell ref="E15:E16"/>
    <mergeCell ref="F15:F16"/>
    <mergeCell ref="B15:B17"/>
  </mergeCells>
  <conditionalFormatting sqref="C22">
    <cfRule type="cellIs" priority="13" dxfId="1" operator="equal">
      <formula>FALSE</formula>
    </cfRule>
    <cfRule type="cellIs" priority="14"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90" zoomScaleNormal="90" workbookViewId="0" topLeftCell="A4">
      <selection activeCell="E9" sqref="E9"/>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137</v>
      </c>
    </row>
    <row r="2" ht="4.5" customHeight="1"/>
    <row r="3" spans="2:11" ht="15">
      <c r="B3" s="69" t="s">
        <v>426</v>
      </c>
      <c r="C3" s="70"/>
      <c r="F3" s="330"/>
      <c r="G3" s="330"/>
      <c r="H3" s="330"/>
      <c r="I3" s="330"/>
      <c r="J3" s="330"/>
      <c r="K3" s="330"/>
    </row>
    <row r="4" spans="2:11" ht="15">
      <c r="B4" s="28" t="s">
        <v>138</v>
      </c>
      <c r="C4" s="4"/>
      <c r="F4" s="330"/>
      <c r="G4" s="330"/>
      <c r="H4" s="330"/>
      <c r="I4" s="330"/>
      <c r="J4" s="330"/>
      <c r="K4" s="330"/>
    </row>
    <row r="5" spans="2:3" ht="15.75" thickBot="1">
      <c r="B5" s="28"/>
      <c r="C5" s="4"/>
    </row>
    <row r="6" spans="2:7" ht="46.15" customHeight="1">
      <c r="B6" s="419"/>
      <c r="C6" s="127" t="s">
        <v>169</v>
      </c>
      <c r="D6" s="71" t="s">
        <v>446</v>
      </c>
      <c r="E6" s="72" t="s">
        <v>151</v>
      </c>
      <c r="F6" s="72" t="s">
        <v>154</v>
      </c>
      <c r="G6" s="72" t="s">
        <v>156</v>
      </c>
    </row>
    <row r="7" spans="2:7" ht="15.75" thickBot="1">
      <c r="B7" s="420"/>
      <c r="C7" s="166" t="s">
        <v>383</v>
      </c>
      <c r="D7" s="160" t="s">
        <v>125</v>
      </c>
      <c r="E7" s="161" t="s">
        <v>384</v>
      </c>
      <c r="F7" s="171" t="s">
        <v>155</v>
      </c>
      <c r="G7" s="161" t="s">
        <v>384</v>
      </c>
    </row>
    <row r="8" spans="2:7" ht="15">
      <c r="B8" s="167" t="s">
        <v>140</v>
      </c>
      <c r="C8" s="170"/>
      <c r="D8" s="157"/>
      <c r="E8" s="159">
        <f>E9</f>
        <v>0</v>
      </c>
      <c r="F8" s="159">
        <v>0</v>
      </c>
      <c r="G8" s="165">
        <f>E8*(100-F8)/100</f>
        <v>0</v>
      </c>
    </row>
    <row r="9" spans="2:7" ht="15">
      <c r="B9" s="103" t="s">
        <v>152</v>
      </c>
      <c r="C9" s="102">
        <v>0</v>
      </c>
      <c r="D9" s="324">
        <v>0</v>
      </c>
      <c r="E9" s="74">
        <f>C9*D9/10^6</f>
        <v>0</v>
      </c>
      <c r="F9" s="74"/>
      <c r="G9" s="74"/>
    </row>
    <row r="10" spans="2:7" ht="15">
      <c r="B10" s="81" t="s">
        <v>141</v>
      </c>
      <c r="C10" s="102"/>
      <c r="D10" s="324"/>
      <c r="E10" s="74">
        <f>E11</f>
        <v>0</v>
      </c>
      <c r="F10" s="74">
        <v>0</v>
      </c>
      <c r="G10" s="97">
        <f>E10*(100-F10)/100</f>
        <v>0</v>
      </c>
    </row>
    <row r="11" spans="2:7" ht="15">
      <c r="B11" s="103" t="s">
        <v>153</v>
      </c>
      <c r="C11" s="102">
        <v>0</v>
      </c>
      <c r="D11" s="324">
        <v>0</v>
      </c>
      <c r="E11" s="74">
        <f aca="true" t="shared" si="0" ref="E11:E18">C11*D11/10^6</f>
        <v>0</v>
      </c>
      <c r="F11" s="74"/>
      <c r="G11" s="74"/>
    </row>
    <row r="12" spans="2:7" ht="15">
      <c r="B12" s="81" t="s">
        <v>144</v>
      </c>
      <c r="C12" s="102"/>
      <c r="D12" s="324"/>
      <c r="E12" s="74">
        <f>SUM(E13:E16)</f>
        <v>0</v>
      </c>
      <c r="F12" s="74">
        <v>0</v>
      </c>
      <c r="G12" s="97">
        <f>E12*(100-F12)/100</f>
        <v>0</v>
      </c>
    </row>
    <row r="13" spans="2:7" ht="15">
      <c r="B13" s="103" t="s">
        <v>146</v>
      </c>
      <c r="C13" s="102">
        <v>0</v>
      </c>
      <c r="D13" s="324">
        <v>0</v>
      </c>
      <c r="E13" s="74">
        <f t="shared" si="0"/>
        <v>0</v>
      </c>
      <c r="F13" s="74"/>
      <c r="G13" s="74"/>
    </row>
    <row r="14" spans="2:7" ht="15">
      <c r="B14" s="103" t="s">
        <v>147</v>
      </c>
      <c r="C14" s="102">
        <v>0</v>
      </c>
      <c r="D14" s="324">
        <v>0</v>
      </c>
      <c r="E14" s="74">
        <f t="shared" si="0"/>
        <v>0</v>
      </c>
      <c r="F14" s="74"/>
      <c r="G14" s="74"/>
    </row>
    <row r="15" spans="2:7" ht="15">
      <c r="B15" s="103" t="s">
        <v>148</v>
      </c>
      <c r="C15" s="102">
        <v>0</v>
      </c>
      <c r="D15" s="324">
        <v>0</v>
      </c>
      <c r="E15" s="74">
        <f t="shared" si="0"/>
        <v>0</v>
      </c>
      <c r="F15" s="74"/>
      <c r="G15" s="74"/>
    </row>
    <row r="16" spans="2:7" ht="15">
      <c r="B16" s="103" t="s">
        <v>149</v>
      </c>
      <c r="C16" s="102">
        <v>0</v>
      </c>
      <c r="D16" s="324">
        <v>0</v>
      </c>
      <c r="E16" s="74">
        <f t="shared" si="0"/>
        <v>0</v>
      </c>
      <c r="F16" s="74"/>
      <c r="G16" s="74"/>
    </row>
    <row r="17" spans="2:7" ht="15">
      <c r="B17" s="81" t="s">
        <v>145</v>
      </c>
      <c r="C17" s="100"/>
      <c r="D17" s="325"/>
      <c r="E17" s="99">
        <f>E18</f>
        <v>0</v>
      </c>
      <c r="F17" s="74">
        <v>0</v>
      </c>
      <c r="G17" s="97">
        <f>E17*(100-F17)/100</f>
        <v>0</v>
      </c>
    </row>
    <row r="18" spans="2:7" ht="15.75" thickBot="1">
      <c r="B18" s="104" t="s">
        <v>150</v>
      </c>
      <c r="C18" s="372">
        <v>0</v>
      </c>
      <c r="D18" s="373">
        <v>0</v>
      </c>
      <c r="E18" s="98">
        <f t="shared" si="0"/>
        <v>0</v>
      </c>
      <c r="F18" s="98"/>
      <c r="G18" s="98"/>
    </row>
    <row r="19" spans="2:3" ht="15">
      <c r="B19" s="28"/>
      <c r="C19" s="4"/>
    </row>
    <row r="20" ht="14.25" customHeight="1" thickBot="1">
      <c r="C20" s="4"/>
    </row>
    <row r="21" spans="2:6" ht="16.5" customHeight="1">
      <c r="B21" s="423"/>
      <c r="C21" s="414" t="s">
        <v>126</v>
      </c>
      <c r="D21" s="415"/>
      <c r="E21" s="410" t="s">
        <v>142</v>
      </c>
      <c r="F21" s="412" t="s">
        <v>143</v>
      </c>
    </row>
    <row r="22" spans="2:6" ht="15">
      <c r="B22" s="424"/>
      <c r="C22" s="80" t="s">
        <v>10</v>
      </c>
      <c r="D22" s="168" t="s">
        <v>11</v>
      </c>
      <c r="E22" s="421"/>
      <c r="F22" s="422"/>
    </row>
    <row r="23" spans="2:6" ht="15.75" thickBot="1">
      <c r="B23" s="425"/>
      <c r="C23" s="169" t="s">
        <v>384</v>
      </c>
      <c r="D23" s="166" t="s">
        <v>384</v>
      </c>
      <c r="E23" s="336" t="s">
        <v>447</v>
      </c>
      <c r="F23" s="335" t="s">
        <v>447</v>
      </c>
    </row>
    <row r="24" spans="1:6" ht="15">
      <c r="A24" s="10"/>
      <c r="B24" s="162" t="s">
        <v>139</v>
      </c>
      <c r="C24" s="177">
        <v>0</v>
      </c>
      <c r="D24" s="178">
        <v>0</v>
      </c>
      <c r="E24" s="179">
        <v>0</v>
      </c>
      <c r="F24" s="180">
        <v>0</v>
      </c>
    </row>
    <row r="25" spans="1:6" ht="15">
      <c r="A25" s="10"/>
      <c r="B25" s="81" t="s">
        <v>140</v>
      </c>
      <c r="C25" s="82">
        <v>0</v>
      </c>
      <c r="D25" s="88">
        <v>0</v>
      </c>
      <c r="E25" s="93">
        <v>0</v>
      </c>
      <c r="F25" s="94">
        <v>0</v>
      </c>
    </row>
    <row r="26" spans="1:6" ht="15">
      <c r="A26" s="10"/>
      <c r="B26" s="81" t="s">
        <v>141</v>
      </c>
      <c r="C26" s="82">
        <v>0</v>
      </c>
      <c r="D26" s="88">
        <v>0</v>
      </c>
      <c r="E26" s="91">
        <v>0</v>
      </c>
      <c r="F26" s="92">
        <v>0</v>
      </c>
    </row>
    <row r="27" spans="1:6" ht="15">
      <c r="A27" s="10"/>
      <c r="B27" s="81" t="s">
        <v>144</v>
      </c>
      <c r="C27" s="86">
        <v>0</v>
      </c>
      <c r="D27" s="89">
        <v>0</v>
      </c>
      <c r="E27" s="91">
        <v>0</v>
      </c>
      <c r="F27" s="92">
        <v>0</v>
      </c>
    </row>
    <row r="28" spans="1:6" ht="15.75" thickBot="1">
      <c r="A28" s="10"/>
      <c r="B28" s="83" t="s">
        <v>145</v>
      </c>
      <c r="C28" s="84">
        <v>0</v>
      </c>
      <c r="D28" s="90">
        <v>0</v>
      </c>
      <c r="E28" s="95">
        <v>0</v>
      </c>
      <c r="F28" s="96">
        <v>0</v>
      </c>
    </row>
    <row r="29" ht="15">
      <c r="C29" s="14"/>
    </row>
    <row r="30" ht="15">
      <c r="B30" s="26"/>
    </row>
  </sheetData>
  <mergeCells count="5">
    <mergeCell ref="C21:D21"/>
    <mergeCell ref="E21:E22"/>
    <mergeCell ref="F21:F22"/>
    <mergeCell ref="B6:B7"/>
    <mergeCell ref="B21:B23"/>
  </mergeCells>
  <conditionalFormatting sqref="C3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90" zoomScaleNormal="90" workbookViewId="0" topLeftCell="A3">
      <selection activeCell="D16" sqref="D16"/>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157</v>
      </c>
    </row>
    <row r="2" spans="6:11" ht="4.5" customHeight="1">
      <c r="F2" s="330"/>
      <c r="G2" s="330"/>
      <c r="H2" s="330"/>
      <c r="I2" s="330"/>
      <c r="J2" s="330"/>
      <c r="K2" s="330"/>
    </row>
    <row r="3" spans="2:11" ht="15">
      <c r="B3" s="69" t="s">
        <v>425</v>
      </c>
      <c r="C3" s="70"/>
      <c r="F3" s="330"/>
      <c r="G3" s="330"/>
      <c r="H3" s="330"/>
      <c r="I3" s="330"/>
      <c r="J3" s="330"/>
      <c r="K3" s="330"/>
    </row>
    <row r="4" spans="2:11" ht="15">
      <c r="B4" s="28" t="s">
        <v>158</v>
      </c>
      <c r="C4" s="4"/>
      <c r="F4" s="330"/>
      <c r="G4" s="330"/>
      <c r="H4" s="330"/>
      <c r="I4" s="330"/>
      <c r="J4" s="330"/>
      <c r="K4" s="330"/>
    </row>
    <row r="5" spans="2:3" ht="15.75" thickBot="1">
      <c r="B5" s="28"/>
      <c r="C5" s="4"/>
    </row>
    <row r="6" spans="2:7" ht="46.15" customHeight="1">
      <c r="B6" s="419"/>
      <c r="C6" s="127" t="s">
        <v>169</v>
      </c>
      <c r="D6" s="71" t="s">
        <v>446</v>
      </c>
      <c r="E6" s="72" t="s">
        <v>151</v>
      </c>
      <c r="F6" s="72" t="s">
        <v>154</v>
      </c>
      <c r="G6" s="72" t="s">
        <v>156</v>
      </c>
    </row>
    <row r="7" spans="2:7" ht="15.75" thickBot="1">
      <c r="B7" s="420"/>
      <c r="C7" s="166" t="s">
        <v>383</v>
      </c>
      <c r="D7" s="160" t="s">
        <v>125</v>
      </c>
      <c r="E7" s="161" t="s">
        <v>384</v>
      </c>
      <c r="F7" s="171" t="s">
        <v>155</v>
      </c>
      <c r="G7" s="161" t="s">
        <v>384</v>
      </c>
    </row>
    <row r="8" spans="2:7" ht="30">
      <c r="B8" s="167" t="s">
        <v>161</v>
      </c>
      <c r="C8" s="170"/>
      <c r="D8" s="157"/>
      <c r="E8" s="159">
        <f>E9</f>
        <v>0</v>
      </c>
      <c r="F8" s="159">
        <v>0</v>
      </c>
      <c r="G8" s="165">
        <f>E8*(100-F8)/100</f>
        <v>0</v>
      </c>
    </row>
    <row r="9" spans="2:7" ht="15.75" thickBot="1">
      <c r="B9" s="104" t="s">
        <v>162</v>
      </c>
      <c r="C9" s="372">
        <v>0</v>
      </c>
      <c r="D9" s="373">
        <v>0</v>
      </c>
      <c r="E9" s="98">
        <f>C9*D9/10^6</f>
        <v>0</v>
      </c>
      <c r="F9" s="98"/>
      <c r="G9" s="98"/>
    </row>
    <row r="10" spans="2:3" ht="15">
      <c r="B10" s="28"/>
      <c r="C10" s="4"/>
    </row>
    <row r="11" ht="14.25" customHeight="1" thickBot="1">
      <c r="C11" s="4"/>
    </row>
    <row r="12" spans="2:6" ht="16.5" customHeight="1">
      <c r="B12" s="423"/>
      <c r="C12" s="414" t="s">
        <v>126</v>
      </c>
      <c r="D12" s="415"/>
      <c r="E12" s="410" t="s">
        <v>142</v>
      </c>
      <c r="F12" s="412" t="s">
        <v>143</v>
      </c>
    </row>
    <row r="13" spans="2:6" ht="15">
      <c r="B13" s="424"/>
      <c r="C13" s="80" t="s">
        <v>10</v>
      </c>
      <c r="D13" s="168" t="s">
        <v>11</v>
      </c>
      <c r="E13" s="421"/>
      <c r="F13" s="422"/>
    </row>
    <row r="14" spans="2:6" ht="15.75" thickBot="1">
      <c r="B14" s="425"/>
      <c r="C14" s="169" t="s">
        <v>384</v>
      </c>
      <c r="D14" s="166" t="s">
        <v>384</v>
      </c>
      <c r="E14" s="338" t="s">
        <v>447</v>
      </c>
      <c r="F14" s="337" t="s">
        <v>447</v>
      </c>
    </row>
    <row r="15" spans="1:6" ht="15">
      <c r="A15" s="10"/>
      <c r="B15" s="162" t="s">
        <v>159</v>
      </c>
      <c r="C15" s="177">
        <v>0</v>
      </c>
      <c r="D15" s="178">
        <v>0</v>
      </c>
      <c r="E15" s="179">
        <v>0</v>
      </c>
      <c r="F15" s="180">
        <v>0</v>
      </c>
    </row>
    <row r="16" spans="1:6" ht="30">
      <c r="A16" s="10"/>
      <c r="B16" s="81" t="s">
        <v>160</v>
      </c>
      <c r="C16" s="86"/>
      <c r="D16" s="89"/>
      <c r="E16" s="93" t="s">
        <v>373</v>
      </c>
      <c r="F16" s="94" t="s">
        <v>373</v>
      </c>
    </row>
    <row r="17" spans="1:6" ht="30.75" thickBot="1">
      <c r="A17" s="10"/>
      <c r="B17" s="83" t="s">
        <v>161</v>
      </c>
      <c r="C17" s="84">
        <v>0</v>
      </c>
      <c r="D17" s="90">
        <v>0</v>
      </c>
      <c r="E17" s="95">
        <v>0</v>
      </c>
      <c r="F17" s="96">
        <v>0</v>
      </c>
    </row>
    <row r="18" ht="15">
      <c r="C18" s="14"/>
    </row>
    <row r="19" ht="15">
      <c r="B19" s="26"/>
    </row>
  </sheetData>
  <mergeCells count="5">
    <mergeCell ref="C12:D12"/>
    <mergeCell ref="E12:E13"/>
    <mergeCell ref="F12:F13"/>
    <mergeCell ref="B6:B7"/>
    <mergeCell ref="B12:B14"/>
  </mergeCells>
  <conditionalFormatting sqref="C19">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90" zoomScaleNormal="90" workbookViewId="0" topLeftCell="A3">
      <selection activeCell="F21" sqref="F2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163</v>
      </c>
    </row>
    <row r="2" ht="4.5" customHeight="1"/>
    <row r="3" spans="2:3" ht="29.45" customHeight="1">
      <c r="B3" s="69" t="s">
        <v>424</v>
      </c>
      <c r="C3" s="70"/>
    </row>
    <row r="4" spans="2:3" ht="15">
      <c r="B4" s="28" t="s">
        <v>164</v>
      </c>
      <c r="C4" s="4"/>
    </row>
    <row r="5" spans="2:3" ht="15.75" thickBot="1">
      <c r="B5" s="28"/>
      <c r="C5" s="4"/>
    </row>
    <row r="6" spans="2:5" ht="46.15" customHeight="1">
      <c r="B6" s="419"/>
      <c r="C6" s="72" t="s">
        <v>166</v>
      </c>
      <c r="D6" s="72" t="s">
        <v>167</v>
      </c>
      <c r="E6" s="72" t="s">
        <v>156</v>
      </c>
    </row>
    <row r="7" spans="2:5" ht="15.75" thickBot="1">
      <c r="B7" s="420"/>
      <c r="C7" s="161" t="s">
        <v>384</v>
      </c>
      <c r="D7" s="171" t="s">
        <v>155</v>
      </c>
      <c r="E7" s="161" t="s">
        <v>384</v>
      </c>
    </row>
    <row r="8" spans="2:5" ht="30.75" thickBot="1">
      <c r="B8" s="173" t="s">
        <v>165</v>
      </c>
      <c r="C8" s="174">
        <v>0</v>
      </c>
      <c r="D8" s="175">
        <v>0</v>
      </c>
      <c r="E8" s="176">
        <f>C8*(100+D8)/100</f>
        <v>0</v>
      </c>
    </row>
    <row r="9" spans="2:3" ht="15">
      <c r="B9" s="28"/>
      <c r="C9" s="4"/>
    </row>
    <row r="10" ht="14.25" customHeight="1" thickBot="1">
      <c r="C10" s="4"/>
    </row>
    <row r="11" spans="2:6" ht="16.5" customHeight="1">
      <c r="B11" s="423"/>
      <c r="C11" s="414" t="s">
        <v>126</v>
      </c>
      <c r="D11" s="415"/>
      <c r="E11" s="410" t="s">
        <v>142</v>
      </c>
      <c r="F11" s="412" t="s">
        <v>143</v>
      </c>
    </row>
    <row r="12" spans="2:6" ht="15">
      <c r="B12" s="424"/>
      <c r="C12" s="80" t="s">
        <v>10</v>
      </c>
      <c r="D12" s="168" t="s">
        <v>11</v>
      </c>
      <c r="E12" s="421"/>
      <c r="F12" s="422"/>
    </row>
    <row r="13" spans="2:6" ht="15.75" thickBot="1">
      <c r="B13" s="425"/>
      <c r="C13" s="169" t="s">
        <v>384</v>
      </c>
      <c r="D13" s="166" t="s">
        <v>384</v>
      </c>
      <c r="E13" s="340" t="s">
        <v>447</v>
      </c>
      <c r="F13" s="339" t="s">
        <v>447</v>
      </c>
    </row>
    <row r="14" spans="1:6" ht="30.75" thickBot="1">
      <c r="A14" s="10"/>
      <c r="B14" s="181" t="s">
        <v>165</v>
      </c>
      <c r="C14" s="182">
        <v>0</v>
      </c>
      <c r="D14" s="183">
        <v>0</v>
      </c>
      <c r="E14" s="184">
        <v>0</v>
      </c>
      <c r="F14" s="185">
        <v>0</v>
      </c>
    </row>
    <row r="15" ht="15">
      <c r="C15" s="14"/>
    </row>
    <row r="16" ht="15">
      <c r="B16" s="26"/>
    </row>
  </sheetData>
  <mergeCells count="5">
    <mergeCell ref="C11:D11"/>
    <mergeCell ref="E11:E12"/>
    <mergeCell ref="F11:F12"/>
    <mergeCell ref="B6:B7"/>
    <mergeCell ref="B11:B13"/>
  </mergeCells>
  <conditionalFormatting sqref="C16">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5"/>
  <sheetViews>
    <sheetView zoomScale="115" zoomScaleNormal="115" workbookViewId="0" topLeftCell="A18">
      <selection activeCell="B33" sqref="B3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4" width="9.7109375" style="5" bestFit="1" customWidth="1"/>
    <col min="15" max="16384" width="8.8515625" style="5" customWidth="1"/>
  </cols>
  <sheetData>
    <row r="1" ht="18.75">
      <c r="B1" s="6" t="s">
        <v>28</v>
      </c>
    </row>
    <row r="2" ht="4.5" customHeight="1"/>
    <row r="3" spans="2:3" ht="15">
      <c r="B3" s="7" t="s">
        <v>374</v>
      </c>
      <c r="C3" s="4" t="s">
        <v>29</v>
      </c>
    </row>
    <row r="4" spans="2:3" ht="15">
      <c r="B4" s="8" t="s">
        <v>30</v>
      </c>
      <c r="C4" s="29" t="s">
        <v>375</v>
      </c>
    </row>
    <row r="5" ht="14.25" customHeight="1">
      <c r="C5" s="4" t="s">
        <v>376</v>
      </c>
    </row>
    <row r="6" ht="14.25" customHeight="1" thickBot="1"/>
    <row r="7" spans="2:4" ht="16.5" customHeight="1" thickBot="1">
      <c r="B7" s="148"/>
      <c r="C7" s="149" t="s">
        <v>3</v>
      </c>
      <c r="D7" s="9"/>
    </row>
    <row r="8" spans="1:3" ht="15">
      <c r="A8" s="10">
        <v>1</v>
      </c>
      <c r="B8" s="146" t="s">
        <v>0</v>
      </c>
      <c r="C8" s="147"/>
    </row>
    <row r="9" spans="1:3" ht="15">
      <c r="A9" s="10">
        <v>2</v>
      </c>
      <c r="B9" s="11" t="s">
        <v>8</v>
      </c>
      <c r="C9" s="30"/>
    </row>
    <row r="10" spans="1:3" ht="15">
      <c r="A10" s="10">
        <v>3</v>
      </c>
      <c r="B10" s="12" t="s">
        <v>2</v>
      </c>
      <c r="C10" s="31"/>
    </row>
    <row r="11" spans="1:3" ht="15">
      <c r="A11" s="10">
        <v>6</v>
      </c>
      <c r="B11" s="11" t="s">
        <v>31</v>
      </c>
      <c r="C11" s="30"/>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330"/>
    </row>
    <row r="16" spans="2:14" ht="15.75" thickBot="1">
      <c r="B16" s="409"/>
      <c r="C16" s="411"/>
      <c r="D16" s="413"/>
      <c r="E16" s="143" t="s">
        <v>10</v>
      </c>
      <c r="F16" s="144" t="s">
        <v>11</v>
      </c>
      <c r="G16" s="143" t="s">
        <v>10</v>
      </c>
      <c r="H16" s="144" t="s">
        <v>11</v>
      </c>
      <c r="I16" s="143" t="s">
        <v>10</v>
      </c>
      <c r="J16" s="144" t="s">
        <v>11</v>
      </c>
      <c r="K16" s="143" t="s">
        <v>10</v>
      </c>
      <c r="L16" s="145" t="s">
        <v>11</v>
      </c>
      <c r="N16" s="330"/>
    </row>
    <row r="17" spans="1:14" ht="15">
      <c r="A17" s="10">
        <v>7</v>
      </c>
      <c r="B17" s="138" t="s">
        <v>33</v>
      </c>
      <c r="C17" s="139">
        <v>0</v>
      </c>
      <c r="D17" s="140">
        <v>0</v>
      </c>
      <c r="E17" s="141">
        <v>0</v>
      </c>
      <c r="F17" s="142"/>
      <c r="G17" s="141"/>
      <c r="H17" s="142"/>
      <c r="I17" s="141"/>
      <c r="J17" s="142"/>
      <c r="K17" s="141"/>
      <c r="L17" s="142"/>
      <c r="N17" s="330"/>
    </row>
    <row r="18" spans="1:14" ht="15">
      <c r="A18" s="10">
        <v>8</v>
      </c>
      <c r="B18" s="18" t="s">
        <v>34</v>
      </c>
      <c r="C18" s="32" t="s">
        <v>373</v>
      </c>
      <c r="D18" s="19" t="s">
        <v>373</v>
      </c>
      <c r="E18" s="20" t="s">
        <v>373</v>
      </c>
      <c r="F18" s="21"/>
      <c r="G18" s="20"/>
      <c r="H18" s="21"/>
      <c r="I18" s="20"/>
      <c r="J18" s="21"/>
      <c r="K18" s="20"/>
      <c r="L18" s="21"/>
      <c r="N18" s="330"/>
    </row>
    <row r="19" spans="1:14" ht="15">
      <c r="A19" s="10">
        <v>10</v>
      </c>
      <c r="B19" s="18" t="s">
        <v>35</v>
      </c>
      <c r="C19" s="32">
        <v>0</v>
      </c>
      <c r="D19" s="19">
        <v>0</v>
      </c>
      <c r="E19" s="20">
        <v>0</v>
      </c>
      <c r="F19" s="21"/>
      <c r="G19" s="20"/>
      <c r="H19" s="21"/>
      <c r="I19" s="20"/>
      <c r="J19" s="21"/>
      <c r="K19" s="20"/>
      <c r="L19" s="21"/>
      <c r="N19" s="330"/>
    </row>
    <row r="20" spans="1:14" ht="15">
      <c r="A20" s="10">
        <v>11</v>
      </c>
      <c r="B20" s="18" t="s">
        <v>36</v>
      </c>
      <c r="C20" s="32">
        <v>0</v>
      </c>
      <c r="D20" s="19">
        <v>0</v>
      </c>
      <c r="E20" s="20">
        <v>0</v>
      </c>
      <c r="F20" s="21"/>
      <c r="G20" s="20"/>
      <c r="H20" s="21"/>
      <c r="I20" s="20"/>
      <c r="J20" s="21"/>
      <c r="K20" s="20"/>
      <c r="L20" s="21"/>
      <c r="N20" s="330"/>
    </row>
    <row r="21" spans="1:14" ht="15">
      <c r="A21" s="10" t="s">
        <v>37</v>
      </c>
      <c r="B21" s="18" t="s">
        <v>38</v>
      </c>
      <c r="C21" s="32">
        <v>0</v>
      </c>
      <c r="D21" s="19">
        <v>0</v>
      </c>
      <c r="E21" s="20">
        <v>0</v>
      </c>
      <c r="F21" s="21"/>
      <c r="G21" s="20"/>
      <c r="H21" s="21"/>
      <c r="I21" s="20"/>
      <c r="J21" s="21"/>
      <c r="K21" s="20"/>
      <c r="L21" s="21"/>
      <c r="N21" s="330"/>
    </row>
    <row r="22" spans="1:14" ht="15">
      <c r="A22" s="10" t="s">
        <v>39</v>
      </c>
      <c r="B22" s="18" t="s">
        <v>40</v>
      </c>
      <c r="C22" s="32">
        <v>0</v>
      </c>
      <c r="D22" s="19">
        <v>0</v>
      </c>
      <c r="E22" s="20">
        <v>0</v>
      </c>
      <c r="F22" s="21"/>
      <c r="G22" s="20"/>
      <c r="H22" s="21"/>
      <c r="I22" s="20"/>
      <c r="J22" s="21"/>
      <c r="K22" s="20"/>
      <c r="L22" s="21"/>
      <c r="N22" s="330"/>
    </row>
    <row r="23" spans="1:14" ht="15">
      <c r="A23" s="10" t="s">
        <v>41</v>
      </c>
      <c r="B23" s="18" t="s">
        <v>42</v>
      </c>
      <c r="C23" s="32" t="s">
        <v>373</v>
      </c>
      <c r="D23" s="19" t="s">
        <v>373</v>
      </c>
      <c r="E23" s="20" t="s">
        <v>373</v>
      </c>
      <c r="F23" s="21"/>
      <c r="G23" s="20"/>
      <c r="H23" s="21"/>
      <c r="I23" s="20"/>
      <c r="J23" s="21"/>
      <c r="K23" s="20"/>
      <c r="L23" s="21"/>
      <c r="N23" s="330"/>
    </row>
    <row r="24" spans="1:14" ht="15">
      <c r="A24" s="10">
        <v>13</v>
      </c>
      <c r="B24" s="18" t="s">
        <v>43</v>
      </c>
      <c r="C24" s="32" t="s">
        <v>373</v>
      </c>
      <c r="D24" s="19" t="s">
        <v>373</v>
      </c>
      <c r="E24" s="20" t="s">
        <v>373</v>
      </c>
      <c r="F24" s="21"/>
      <c r="G24" s="20"/>
      <c r="H24" s="21"/>
      <c r="I24" s="20"/>
      <c r="J24" s="21"/>
      <c r="K24" s="20"/>
      <c r="L24" s="21"/>
      <c r="N24" s="28" t="str">
        <f aca="true" t="shared" si="0" ref="N24:N25">IF(AND(ISNUMBER(C24)=TRUE,C24&gt;0),ROUND(E24,5)=ROUND(C24*D24/10^3,5),"")</f>
        <v/>
      </c>
    </row>
    <row r="25" spans="1:14" ht="15.75" thickBot="1">
      <c r="A25" s="10">
        <v>16</v>
      </c>
      <c r="B25" s="18" t="s">
        <v>27</v>
      </c>
      <c r="C25" s="32" t="s">
        <v>373</v>
      </c>
      <c r="D25" s="19" t="s">
        <v>373</v>
      </c>
      <c r="E25" s="20" t="s">
        <v>373</v>
      </c>
      <c r="F25" s="21"/>
      <c r="G25" s="20"/>
      <c r="H25" s="21"/>
      <c r="I25" s="20"/>
      <c r="J25" s="21"/>
      <c r="K25" s="20"/>
      <c r="L25" s="21"/>
      <c r="N25" s="28" t="str">
        <f t="shared" si="0"/>
        <v/>
      </c>
    </row>
    <row r="26" spans="1:14" ht="15.75" thickBot="1">
      <c r="A26" s="10">
        <v>17</v>
      </c>
      <c r="B26" s="22" t="s">
        <v>9</v>
      </c>
      <c r="C26" s="33">
        <f>SUM(C17:C25)</f>
        <v>0</v>
      </c>
      <c r="D26" s="23"/>
      <c r="E26" s="24">
        <v>0</v>
      </c>
      <c r="F26" s="25">
        <v>0</v>
      </c>
      <c r="G26" s="24">
        <v>0</v>
      </c>
      <c r="H26" s="25">
        <v>0</v>
      </c>
      <c r="I26" s="24">
        <v>0</v>
      </c>
      <c r="J26" s="25">
        <v>0</v>
      </c>
      <c r="K26" s="24">
        <f>E26+G26-I26</f>
        <v>0</v>
      </c>
      <c r="L26" s="25">
        <f>F26+H26-J26</f>
        <v>0</v>
      </c>
      <c r="N26" s="28"/>
    </row>
    <row r="27" spans="3:12" ht="15">
      <c r="C27" s="14"/>
      <c r="E27" s="14"/>
      <c r="F27" s="14"/>
      <c r="G27" s="14"/>
      <c r="H27" s="14"/>
      <c r="I27" s="14"/>
      <c r="J27" s="14"/>
      <c r="K27" s="14"/>
      <c r="L27" s="14"/>
    </row>
    <row r="28" ht="15">
      <c r="B28" s="26"/>
    </row>
    <row r="29" spans="3:12" ht="15.75" thickBot="1">
      <c r="C29" s="14"/>
      <c r="E29" s="14"/>
      <c r="F29" s="14"/>
      <c r="G29" s="14"/>
      <c r="H29" s="14"/>
      <c r="I29" s="14"/>
      <c r="J29" s="14"/>
      <c r="K29" s="14"/>
      <c r="L29" s="14"/>
    </row>
    <row r="30" spans="2:3" ht="15.75" thickBot="1">
      <c r="B30" s="148"/>
      <c r="C30" s="151">
        <v>2020</v>
      </c>
    </row>
    <row r="31" spans="2:3" ht="15">
      <c r="B31" s="358" t="s">
        <v>377</v>
      </c>
      <c r="C31" s="150">
        <v>0</v>
      </c>
    </row>
    <row r="32" spans="2:3" ht="15.75" thickBot="1">
      <c r="B32" s="356" t="s">
        <v>378</v>
      </c>
      <c r="C32" s="119">
        <v>0</v>
      </c>
    </row>
    <row r="35" ht="15">
      <c r="C35" s="5" t="s">
        <v>373</v>
      </c>
    </row>
  </sheetData>
  <mergeCells count="7">
    <mergeCell ref="K15:L15"/>
    <mergeCell ref="B15:B16"/>
    <mergeCell ref="C15:C16"/>
    <mergeCell ref="D15:D16"/>
    <mergeCell ref="E15:F15"/>
    <mergeCell ref="G15:H15"/>
    <mergeCell ref="I15:J15"/>
  </mergeCells>
  <conditionalFormatting sqref="C28">
    <cfRule type="cellIs" priority="11" dxfId="1" operator="equal">
      <formula>FALSE</formula>
    </cfRule>
    <cfRule type="cellIs" priority="12" dxfId="0" operator="equal">
      <formula>TRUE</formula>
    </cfRule>
  </conditionalFormatting>
  <conditionalFormatting sqref="E28">
    <cfRule type="cellIs" priority="9" dxfId="1" operator="equal">
      <formula>FALSE</formula>
    </cfRule>
    <cfRule type="cellIs" priority="10" dxfId="0" operator="equal">
      <formula>TRUE</formula>
    </cfRule>
  </conditionalFormatting>
  <conditionalFormatting sqref="F28">
    <cfRule type="cellIs" priority="7" dxfId="1" operator="equal">
      <formula>FALSE</formula>
    </cfRule>
    <cfRule type="cellIs" priority="8" dxfId="0" operator="equal">
      <formula>TRUE</formula>
    </cfRule>
  </conditionalFormatting>
  <conditionalFormatting sqref="K28">
    <cfRule type="cellIs" priority="5" dxfId="1" operator="equal">
      <formula>FALSE</formula>
    </cfRule>
    <cfRule type="cellIs" priority="6" dxfId="0" operator="equal">
      <formula>TRUE</formula>
    </cfRule>
  </conditionalFormatting>
  <conditionalFormatting sqref="L28">
    <cfRule type="cellIs" priority="3" dxfId="1" operator="equal">
      <formula>FALSE</formula>
    </cfRule>
    <cfRule type="cellIs" priority="4" dxfId="0" operator="equal">
      <formula>TRUE</formula>
    </cfRule>
  </conditionalFormatting>
  <conditionalFormatting sqref="N24:N26">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3"/>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90" zoomScaleNormal="90" workbookViewId="0" topLeftCell="A2">
      <selection activeCell="F22" sqref="F22"/>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170</v>
      </c>
    </row>
    <row r="2" ht="4.5" customHeight="1"/>
    <row r="3" spans="2:11" ht="15">
      <c r="B3" s="69" t="s">
        <v>423</v>
      </c>
      <c r="C3" s="70"/>
      <c r="F3" s="330"/>
      <c r="G3" s="330"/>
      <c r="H3" s="330"/>
      <c r="I3" s="330"/>
      <c r="J3" s="330"/>
      <c r="K3" s="330"/>
    </row>
    <row r="4" spans="2:11" ht="15">
      <c r="B4" s="28" t="s">
        <v>171</v>
      </c>
      <c r="C4" s="4"/>
      <c r="F4" s="330"/>
      <c r="G4" s="330"/>
      <c r="H4" s="330"/>
      <c r="I4" s="330"/>
      <c r="J4" s="330"/>
      <c r="K4" s="330"/>
    </row>
    <row r="5" spans="2:3" ht="15.75" thickBot="1">
      <c r="B5" s="28"/>
      <c r="C5" s="4"/>
    </row>
    <row r="6" spans="2:5" ht="46.15" customHeight="1">
      <c r="B6" s="419"/>
      <c r="C6" s="127" t="s">
        <v>169</v>
      </c>
      <c r="D6" s="71" t="s">
        <v>446</v>
      </c>
      <c r="E6" s="72" t="s">
        <v>151</v>
      </c>
    </row>
    <row r="7" spans="2:5" ht="15.75" thickBot="1">
      <c r="B7" s="420"/>
      <c r="C7" s="166" t="s">
        <v>383</v>
      </c>
      <c r="D7" s="160" t="s">
        <v>125</v>
      </c>
      <c r="E7" s="161" t="s">
        <v>384</v>
      </c>
    </row>
    <row r="8" spans="2:5" ht="15">
      <c r="B8" s="167" t="s">
        <v>172</v>
      </c>
      <c r="C8" s="170"/>
      <c r="D8" s="157"/>
      <c r="E8" s="159">
        <f>E9</f>
        <v>0</v>
      </c>
    </row>
    <row r="9" spans="2:5" ht="15.75" thickBot="1">
      <c r="B9" s="104" t="s">
        <v>173</v>
      </c>
      <c r="C9" s="372">
        <v>0</v>
      </c>
      <c r="D9" s="373">
        <v>0</v>
      </c>
      <c r="E9" s="98">
        <f>C9*D9/10^6</f>
        <v>0</v>
      </c>
    </row>
    <row r="10" spans="2:3" ht="15">
      <c r="B10" s="28"/>
      <c r="C10" s="4"/>
    </row>
    <row r="11" ht="14.25" customHeight="1" thickBot="1">
      <c r="C11" s="4"/>
    </row>
    <row r="12" spans="2:6" ht="16.5" customHeight="1">
      <c r="B12" s="423"/>
      <c r="C12" s="414" t="s">
        <v>126</v>
      </c>
      <c r="D12" s="415"/>
      <c r="E12" s="410" t="s">
        <v>142</v>
      </c>
      <c r="F12" s="412" t="s">
        <v>143</v>
      </c>
    </row>
    <row r="13" spans="2:6" ht="15">
      <c r="B13" s="424"/>
      <c r="C13" s="80" t="s">
        <v>10</v>
      </c>
      <c r="D13" s="168" t="s">
        <v>11</v>
      </c>
      <c r="E13" s="421"/>
      <c r="F13" s="422"/>
    </row>
    <row r="14" spans="2:6" ht="15.75" thickBot="1">
      <c r="B14" s="425"/>
      <c r="C14" s="169" t="s">
        <v>384</v>
      </c>
      <c r="D14" s="166" t="s">
        <v>384</v>
      </c>
      <c r="E14" s="342" t="s">
        <v>447</v>
      </c>
      <c r="F14" s="341" t="s">
        <v>447</v>
      </c>
    </row>
    <row r="15" spans="1:6" ht="15.75" thickBot="1">
      <c r="A15" s="10"/>
      <c r="B15" s="181" t="s">
        <v>172</v>
      </c>
      <c r="C15" s="182">
        <v>0</v>
      </c>
      <c r="D15" s="183">
        <v>0</v>
      </c>
      <c r="E15" s="184">
        <v>0</v>
      </c>
      <c r="F15" s="185">
        <v>0</v>
      </c>
    </row>
    <row r="16" ht="15">
      <c r="C16" s="14"/>
    </row>
    <row r="17" ht="15">
      <c r="B17" s="26"/>
    </row>
  </sheetData>
  <mergeCells count="5">
    <mergeCell ref="C12:D12"/>
    <mergeCell ref="E12:E13"/>
    <mergeCell ref="F12:F13"/>
    <mergeCell ref="B6:B7"/>
    <mergeCell ref="B12:B14"/>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
  <sheetViews>
    <sheetView zoomScale="90" zoomScaleNormal="90" workbookViewId="0" topLeftCell="A3">
      <selection activeCell="F21" sqref="F2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174</v>
      </c>
    </row>
    <row r="2" ht="4.5" customHeight="1"/>
    <row r="3" spans="2:11" ht="15">
      <c r="B3" s="69" t="s">
        <v>422</v>
      </c>
      <c r="C3" s="70"/>
      <c r="F3" s="330"/>
      <c r="G3" s="330"/>
      <c r="H3" s="330"/>
      <c r="I3" s="330"/>
      <c r="J3" s="330"/>
      <c r="K3" s="330"/>
    </row>
    <row r="4" spans="2:11" ht="15">
      <c r="B4" s="28" t="s">
        <v>175</v>
      </c>
      <c r="C4" s="4"/>
      <c r="F4" s="330"/>
      <c r="G4" s="330"/>
      <c r="H4" s="330"/>
      <c r="I4" s="330"/>
      <c r="J4" s="330"/>
      <c r="K4" s="330"/>
    </row>
    <row r="5" spans="2:11" ht="15.75" thickBot="1">
      <c r="B5" s="28"/>
      <c r="C5" s="4"/>
      <c r="F5" s="330"/>
      <c r="G5" s="330"/>
      <c r="H5" s="330"/>
      <c r="I5" s="330"/>
      <c r="J5" s="330"/>
      <c r="K5" s="330"/>
    </row>
    <row r="6" spans="2:7" ht="46.15" customHeight="1">
      <c r="B6" s="419"/>
      <c r="C6" s="127" t="s">
        <v>168</v>
      </c>
      <c r="D6" s="71" t="s">
        <v>446</v>
      </c>
      <c r="E6" s="72" t="s">
        <v>151</v>
      </c>
      <c r="F6" s="72" t="s">
        <v>180</v>
      </c>
      <c r="G6" s="72" t="s">
        <v>156</v>
      </c>
    </row>
    <row r="7" spans="2:7" ht="15.75" thickBot="1">
      <c r="B7" s="420"/>
      <c r="C7" s="166" t="s">
        <v>383</v>
      </c>
      <c r="D7" s="160" t="s">
        <v>125</v>
      </c>
      <c r="E7" s="161" t="s">
        <v>384</v>
      </c>
      <c r="F7" s="171" t="s">
        <v>155</v>
      </c>
      <c r="G7" s="161" t="s">
        <v>384</v>
      </c>
    </row>
    <row r="8" spans="2:7" ht="30">
      <c r="B8" s="167" t="s">
        <v>178</v>
      </c>
      <c r="C8" s="170"/>
      <c r="D8" s="157"/>
      <c r="E8" s="159">
        <f>SUM(E9:E11)</f>
        <v>0</v>
      </c>
      <c r="F8" s="159">
        <f>C18</f>
        <v>0</v>
      </c>
      <c r="G8" s="165">
        <f>E8-F8</f>
        <v>0</v>
      </c>
    </row>
    <row r="9" spans="2:7" ht="15">
      <c r="B9" s="115" t="s">
        <v>181</v>
      </c>
      <c r="C9" s="374">
        <v>0</v>
      </c>
      <c r="D9" s="375">
        <v>0</v>
      </c>
      <c r="E9" s="114">
        <f>C9*D9/10^6</f>
        <v>0</v>
      </c>
      <c r="F9" s="114"/>
      <c r="G9" s="113"/>
    </row>
    <row r="10" spans="2:7" ht="15">
      <c r="B10" s="115" t="s">
        <v>182</v>
      </c>
      <c r="C10" s="374">
        <v>0</v>
      </c>
      <c r="D10" s="375">
        <v>0</v>
      </c>
      <c r="E10" s="114">
        <f aca="true" t="shared" si="0" ref="E10:E11">C10*D10/10^6</f>
        <v>0</v>
      </c>
      <c r="F10" s="114"/>
      <c r="G10" s="113"/>
    </row>
    <row r="11" spans="2:7" ht="15.75" thickBot="1">
      <c r="B11" s="112" t="s">
        <v>183</v>
      </c>
      <c r="C11" s="376">
        <v>0</v>
      </c>
      <c r="D11" s="377">
        <v>0</v>
      </c>
      <c r="E11" s="111">
        <f t="shared" si="0"/>
        <v>0</v>
      </c>
      <c r="F11" s="111"/>
      <c r="G11" s="110"/>
    </row>
    <row r="12" spans="2:3" ht="15">
      <c r="B12" s="28"/>
      <c r="C12" s="4"/>
    </row>
    <row r="13" ht="14.25" customHeight="1" thickBot="1">
      <c r="C13" s="4"/>
    </row>
    <row r="14" spans="2:6" ht="16.5" customHeight="1">
      <c r="B14" s="423"/>
      <c r="C14" s="414" t="s">
        <v>126</v>
      </c>
      <c r="D14" s="415"/>
      <c r="E14" s="410" t="s">
        <v>142</v>
      </c>
      <c r="F14" s="412" t="s">
        <v>143</v>
      </c>
    </row>
    <row r="15" spans="2:6" ht="15">
      <c r="B15" s="424"/>
      <c r="C15" s="80" t="s">
        <v>10</v>
      </c>
      <c r="D15" s="168" t="s">
        <v>11</v>
      </c>
      <c r="E15" s="421"/>
      <c r="F15" s="422"/>
    </row>
    <row r="16" spans="2:6" ht="15.75" thickBot="1">
      <c r="B16" s="425"/>
      <c r="C16" s="169" t="s">
        <v>384</v>
      </c>
      <c r="D16" s="166" t="s">
        <v>384</v>
      </c>
      <c r="E16" s="344" t="s">
        <v>447</v>
      </c>
      <c r="F16" s="343" t="s">
        <v>447</v>
      </c>
    </row>
    <row r="17" spans="1:6" ht="15">
      <c r="A17" s="10"/>
      <c r="B17" s="162" t="s">
        <v>176</v>
      </c>
      <c r="C17" s="177">
        <v>0</v>
      </c>
      <c r="D17" s="178">
        <v>0</v>
      </c>
      <c r="E17" s="179">
        <v>0</v>
      </c>
      <c r="F17" s="180">
        <v>0</v>
      </c>
    </row>
    <row r="18" spans="1:6" ht="30">
      <c r="A18" s="10"/>
      <c r="B18" s="81" t="s">
        <v>177</v>
      </c>
      <c r="C18" s="86">
        <v>0</v>
      </c>
      <c r="D18" s="89">
        <v>0</v>
      </c>
      <c r="E18" s="93">
        <v>0</v>
      </c>
      <c r="F18" s="94">
        <v>0</v>
      </c>
    </row>
    <row r="19" spans="1:6" ht="30">
      <c r="A19" s="10"/>
      <c r="B19" s="105" t="s">
        <v>178</v>
      </c>
      <c r="C19" s="106">
        <v>0</v>
      </c>
      <c r="D19" s="107">
        <v>0</v>
      </c>
      <c r="E19" s="108">
        <v>0</v>
      </c>
      <c r="F19" s="109">
        <v>0</v>
      </c>
    </row>
    <row r="20" spans="1:6" ht="30.75" thickBot="1">
      <c r="A20" s="10"/>
      <c r="B20" s="83" t="s">
        <v>179</v>
      </c>
      <c r="C20" s="84">
        <v>0</v>
      </c>
      <c r="D20" s="90">
        <v>0</v>
      </c>
      <c r="E20" s="95">
        <v>0</v>
      </c>
      <c r="F20" s="96">
        <v>0</v>
      </c>
    </row>
    <row r="21" ht="15">
      <c r="C21" s="14"/>
    </row>
    <row r="22" spans="2:4" ht="15">
      <c r="B22" s="26"/>
      <c r="D22" s="116"/>
    </row>
    <row r="23" ht="15">
      <c r="D23" s="116"/>
    </row>
    <row r="24" ht="15">
      <c r="D24" s="116"/>
    </row>
    <row r="25" ht="15">
      <c r="D25" s="116"/>
    </row>
  </sheetData>
  <mergeCells count="5">
    <mergeCell ref="C14:D14"/>
    <mergeCell ref="E14:E15"/>
    <mergeCell ref="F14:F15"/>
    <mergeCell ref="B6:B7"/>
    <mergeCell ref="B14:B16"/>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90" zoomScaleNormal="90" workbookViewId="0" topLeftCell="A2">
      <selection activeCell="F25" sqref="F25"/>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184</v>
      </c>
    </row>
    <row r="2" ht="4.5" customHeight="1"/>
    <row r="3" spans="2:11" ht="15">
      <c r="B3" s="69" t="s">
        <v>421</v>
      </c>
      <c r="C3" s="70"/>
      <c r="F3" s="330"/>
      <c r="G3" s="330"/>
      <c r="H3" s="330"/>
      <c r="I3" s="330"/>
      <c r="J3" s="330"/>
      <c r="K3" s="330"/>
    </row>
    <row r="4" spans="2:11" ht="15">
      <c r="B4" s="28" t="s">
        <v>185</v>
      </c>
      <c r="C4" s="4"/>
      <c r="F4" s="330"/>
      <c r="G4" s="330"/>
      <c r="H4" s="330"/>
      <c r="I4" s="330"/>
      <c r="J4" s="330"/>
      <c r="K4" s="330"/>
    </row>
    <row r="5" spans="2:11" ht="15.75" thickBot="1">
      <c r="B5" s="28"/>
      <c r="C5" s="4"/>
      <c r="F5" s="330"/>
      <c r="G5" s="330"/>
      <c r="H5" s="330"/>
      <c r="I5" s="330"/>
      <c r="J5" s="330"/>
      <c r="K5" s="330"/>
    </row>
    <row r="6" spans="2:7" ht="46.15" customHeight="1">
      <c r="B6" s="419"/>
      <c r="C6" s="127" t="s">
        <v>169</v>
      </c>
      <c r="D6" s="71" t="s">
        <v>446</v>
      </c>
      <c r="E6" s="72" t="s">
        <v>151</v>
      </c>
      <c r="F6" s="72" t="s">
        <v>154</v>
      </c>
      <c r="G6" s="72" t="s">
        <v>156</v>
      </c>
    </row>
    <row r="7" spans="2:7" ht="15.75" thickBot="1">
      <c r="B7" s="420"/>
      <c r="C7" s="166" t="s">
        <v>383</v>
      </c>
      <c r="D7" s="160" t="s">
        <v>125</v>
      </c>
      <c r="E7" s="161" t="s">
        <v>384</v>
      </c>
      <c r="F7" s="171" t="s">
        <v>155</v>
      </c>
      <c r="G7" s="161" t="s">
        <v>384</v>
      </c>
    </row>
    <row r="8" spans="2:7" ht="15">
      <c r="B8" s="167" t="s">
        <v>186</v>
      </c>
      <c r="C8" s="163"/>
      <c r="D8" s="164"/>
      <c r="E8" s="159">
        <f>SUM(E9:E10)</f>
        <v>0</v>
      </c>
      <c r="F8" s="159">
        <v>11.383356494565685</v>
      </c>
      <c r="G8" s="165">
        <f>E8*(100-F8)/100</f>
        <v>0</v>
      </c>
    </row>
    <row r="9" spans="2:7" ht="15">
      <c r="B9" s="118" t="s">
        <v>187</v>
      </c>
      <c r="C9" s="378">
        <v>0</v>
      </c>
      <c r="D9" s="378">
        <v>0</v>
      </c>
      <c r="E9" s="99">
        <f>C9*D9/10^6</f>
        <v>0</v>
      </c>
      <c r="F9" s="99"/>
      <c r="G9" s="117"/>
    </row>
    <row r="10" spans="2:7" ht="30.75" thickBot="1">
      <c r="B10" s="329" t="s">
        <v>188</v>
      </c>
      <c r="C10" s="372">
        <v>0</v>
      </c>
      <c r="D10" s="373">
        <v>0</v>
      </c>
      <c r="E10" s="98">
        <f>C10*D10/10^6</f>
        <v>0</v>
      </c>
      <c r="F10" s="98"/>
      <c r="G10" s="98"/>
    </row>
    <row r="11" spans="2:3" ht="15">
      <c r="B11" s="28"/>
      <c r="C11" s="4"/>
    </row>
    <row r="12" ht="14.25" customHeight="1" thickBot="1">
      <c r="C12" s="4"/>
    </row>
    <row r="13" spans="2:6" ht="16.5" customHeight="1">
      <c r="B13" s="423"/>
      <c r="C13" s="414" t="s">
        <v>126</v>
      </c>
      <c r="D13" s="415"/>
      <c r="E13" s="410" t="s">
        <v>142</v>
      </c>
      <c r="F13" s="412" t="s">
        <v>143</v>
      </c>
    </row>
    <row r="14" spans="2:6" ht="15">
      <c r="B14" s="424"/>
      <c r="C14" s="80" t="s">
        <v>10</v>
      </c>
      <c r="D14" s="168" t="s">
        <v>11</v>
      </c>
      <c r="E14" s="421"/>
      <c r="F14" s="422"/>
    </row>
    <row r="15" spans="2:6" ht="15.75" thickBot="1">
      <c r="B15" s="425"/>
      <c r="C15" s="169" t="s">
        <v>384</v>
      </c>
      <c r="D15" s="166" t="s">
        <v>384</v>
      </c>
      <c r="E15" s="346" t="s">
        <v>447</v>
      </c>
      <c r="F15" s="345" t="s">
        <v>447</v>
      </c>
    </row>
    <row r="16" spans="1:6" ht="15.75" thickBot="1">
      <c r="A16" s="10"/>
      <c r="B16" s="181" t="s">
        <v>186</v>
      </c>
      <c r="C16" s="182">
        <v>0</v>
      </c>
      <c r="D16" s="183">
        <v>0</v>
      </c>
      <c r="E16" s="184">
        <v>0</v>
      </c>
      <c r="F16" s="185">
        <v>0</v>
      </c>
    </row>
    <row r="17" ht="15">
      <c r="C17" s="14"/>
    </row>
    <row r="18" ht="15">
      <c r="B18" s="26"/>
    </row>
  </sheetData>
  <mergeCells count="5">
    <mergeCell ref="C13:D13"/>
    <mergeCell ref="E13:E14"/>
    <mergeCell ref="F13:F14"/>
    <mergeCell ref="B6:B7"/>
    <mergeCell ref="B13:B15"/>
  </mergeCells>
  <conditionalFormatting sqref="C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90" zoomScaleNormal="90" workbookViewId="0" topLeftCell="A2">
      <selection activeCell="F20" sqref="F20"/>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189</v>
      </c>
    </row>
    <row r="2" ht="4.5" customHeight="1"/>
    <row r="3" spans="2:11" ht="15">
      <c r="B3" s="69" t="s">
        <v>420</v>
      </c>
      <c r="C3" s="70"/>
      <c r="F3" s="330"/>
      <c r="G3" s="330"/>
      <c r="H3" s="330"/>
      <c r="I3" s="330"/>
      <c r="J3" s="330"/>
      <c r="K3" s="330"/>
    </row>
    <row r="4" spans="2:11" ht="15">
      <c r="B4" s="28" t="s">
        <v>185</v>
      </c>
      <c r="C4" s="4"/>
      <c r="F4" s="330"/>
      <c r="G4" s="330"/>
      <c r="H4" s="330"/>
      <c r="I4" s="330"/>
      <c r="J4" s="330"/>
      <c r="K4" s="330"/>
    </row>
    <row r="5" spans="2:3" ht="15.75" thickBot="1">
      <c r="B5" s="28"/>
      <c r="C5" s="4"/>
    </row>
    <row r="6" spans="2:7" ht="46.15" customHeight="1">
      <c r="B6" s="419"/>
      <c r="C6" s="127" t="s">
        <v>169</v>
      </c>
      <c r="D6" s="71" t="s">
        <v>446</v>
      </c>
      <c r="E6" s="72" t="s">
        <v>151</v>
      </c>
      <c r="F6" s="72" t="s">
        <v>154</v>
      </c>
      <c r="G6" s="72" t="s">
        <v>156</v>
      </c>
    </row>
    <row r="7" spans="2:7" ht="15.75" thickBot="1">
      <c r="B7" s="420"/>
      <c r="C7" s="166" t="s">
        <v>383</v>
      </c>
      <c r="D7" s="160" t="s">
        <v>125</v>
      </c>
      <c r="E7" s="161" t="s">
        <v>384</v>
      </c>
      <c r="F7" s="171" t="s">
        <v>155</v>
      </c>
      <c r="G7" s="161" t="s">
        <v>384</v>
      </c>
    </row>
    <row r="8" spans="2:7" ht="15">
      <c r="B8" s="167" t="s">
        <v>190</v>
      </c>
      <c r="C8" s="163"/>
      <c r="D8" s="164"/>
      <c r="E8" s="159">
        <f>SUM(E9:E9)</f>
        <v>0</v>
      </c>
      <c r="F8" s="159">
        <v>5.204125677211232</v>
      </c>
      <c r="G8" s="165">
        <f>E8*(100-F8)/100</f>
        <v>0</v>
      </c>
    </row>
    <row r="9" spans="2:7" ht="30.75" thickBot="1">
      <c r="B9" s="120" t="s">
        <v>191</v>
      </c>
      <c r="C9" s="376">
        <v>0</v>
      </c>
      <c r="D9" s="377">
        <v>0</v>
      </c>
      <c r="E9" s="111">
        <f>C9*D9/10^6</f>
        <v>0</v>
      </c>
      <c r="F9" s="111"/>
      <c r="G9" s="110"/>
    </row>
    <row r="10" spans="2:3" ht="15">
      <c r="B10" s="28"/>
      <c r="C10" s="4"/>
    </row>
    <row r="11" ht="14.25" customHeight="1" thickBot="1">
      <c r="C11" s="4"/>
    </row>
    <row r="12" spans="2:6" ht="16.5" customHeight="1">
      <c r="B12" s="423"/>
      <c r="C12" s="414" t="s">
        <v>126</v>
      </c>
      <c r="D12" s="415"/>
      <c r="E12" s="410" t="s">
        <v>142</v>
      </c>
      <c r="F12" s="412" t="s">
        <v>143</v>
      </c>
    </row>
    <row r="13" spans="2:6" ht="15">
      <c r="B13" s="424"/>
      <c r="C13" s="80" t="s">
        <v>10</v>
      </c>
      <c r="D13" s="168" t="s">
        <v>11</v>
      </c>
      <c r="E13" s="421"/>
      <c r="F13" s="422"/>
    </row>
    <row r="14" spans="2:6" ht="15.75" thickBot="1">
      <c r="B14" s="425"/>
      <c r="C14" s="169" t="s">
        <v>384</v>
      </c>
      <c r="D14" s="166" t="s">
        <v>384</v>
      </c>
      <c r="E14" s="348" t="s">
        <v>447</v>
      </c>
      <c r="F14" s="347" t="s">
        <v>447</v>
      </c>
    </row>
    <row r="15" spans="1:6" ht="15.75" thickBot="1">
      <c r="A15" s="10"/>
      <c r="B15" s="181" t="s">
        <v>190</v>
      </c>
      <c r="C15" s="182">
        <v>0</v>
      </c>
      <c r="D15" s="183">
        <v>0</v>
      </c>
      <c r="E15" s="184">
        <v>0</v>
      </c>
      <c r="F15" s="185">
        <v>0</v>
      </c>
    </row>
    <row r="16" ht="15">
      <c r="C16" s="14"/>
    </row>
    <row r="17" ht="15">
      <c r="B17" s="26"/>
    </row>
  </sheetData>
  <mergeCells count="5">
    <mergeCell ref="B6:B7"/>
    <mergeCell ref="C12:D12"/>
    <mergeCell ref="E12:E13"/>
    <mergeCell ref="F12:F13"/>
    <mergeCell ref="B12:B14"/>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90" zoomScaleNormal="90" workbookViewId="0" topLeftCell="A2">
      <selection activeCell="G10" sqref="G10"/>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192</v>
      </c>
    </row>
    <row r="2" ht="4.5" customHeight="1"/>
    <row r="3" spans="2:8" ht="15">
      <c r="B3" s="69" t="s">
        <v>419</v>
      </c>
      <c r="C3" s="70"/>
      <c r="E3" s="330"/>
      <c r="F3" s="330"/>
      <c r="G3" s="330"/>
      <c r="H3" s="330"/>
    </row>
    <row r="4" spans="2:8" ht="15">
      <c r="B4" s="28" t="s">
        <v>193</v>
      </c>
      <c r="C4" s="4"/>
      <c r="E4" s="330"/>
      <c r="F4" s="330"/>
      <c r="G4" s="330"/>
      <c r="H4" s="330"/>
    </row>
    <row r="5" spans="2:8" ht="15.75" thickBot="1">
      <c r="B5" s="28"/>
      <c r="C5" s="4"/>
      <c r="E5" s="330"/>
      <c r="F5" s="330"/>
      <c r="G5" s="330"/>
      <c r="H5" s="330"/>
    </row>
    <row r="6" spans="2:7" ht="15">
      <c r="B6" s="419"/>
      <c r="C6" s="429" t="s">
        <v>169</v>
      </c>
      <c r="D6" s="431" t="s">
        <v>446</v>
      </c>
      <c r="E6" s="431" t="s">
        <v>151</v>
      </c>
      <c r="F6" s="400" t="s">
        <v>198</v>
      </c>
      <c r="G6" s="426" t="s">
        <v>156</v>
      </c>
    </row>
    <row r="7" spans="2:7" ht="96">
      <c r="B7" s="428"/>
      <c r="C7" s="430"/>
      <c r="D7" s="432"/>
      <c r="E7" s="432"/>
      <c r="F7" s="186" t="s">
        <v>197</v>
      </c>
      <c r="G7" s="427"/>
    </row>
    <row r="8" spans="2:7" ht="15.75" thickBot="1">
      <c r="B8" s="420"/>
      <c r="C8" s="166" t="s">
        <v>383</v>
      </c>
      <c r="D8" s="160" t="s">
        <v>125</v>
      </c>
      <c r="E8" s="190" t="s">
        <v>384</v>
      </c>
      <c r="F8" s="160" t="s">
        <v>384</v>
      </c>
      <c r="G8" s="191" t="s">
        <v>384</v>
      </c>
    </row>
    <row r="9" spans="2:7" ht="15">
      <c r="B9" s="167" t="s">
        <v>194</v>
      </c>
      <c r="C9" s="163"/>
      <c r="D9" s="164"/>
      <c r="E9" s="187">
        <f>E10</f>
        <v>0</v>
      </c>
      <c r="F9" s="188">
        <v>0</v>
      </c>
      <c r="G9" s="189">
        <f>E9-F9</f>
        <v>0</v>
      </c>
    </row>
    <row r="10" spans="2:7" ht="15.75" thickBot="1">
      <c r="B10" s="120" t="s">
        <v>196</v>
      </c>
      <c r="C10" s="376">
        <v>0</v>
      </c>
      <c r="D10" s="377">
        <v>0</v>
      </c>
      <c r="E10" s="124">
        <f>C10*D10/10^6</f>
        <v>0</v>
      </c>
      <c r="F10" s="126"/>
      <c r="G10" s="125"/>
    </row>
    <row r="11" spans="2:3" ht="15">
      <c r="B11" s="28"/>
      <c r="C11" s="4"/>
    </row>
    <row r="12" ht="14.25" customHeight="1" thickBot="1">
      <c r="C12" s="4"/>
    </row>
    <row r="13" spans="2:6" ht="16.5" customHeight="1">
      <c r="B13" s="423"/>
      <c r="C13" s="414" t="s">
        <v>126</v>
      </c>
      <c r="D13" s="415"/>
      <c r="E13" s="410" t="s">
        <v>142</v>
      </c>
      <c r="F13" s="412" t="s">
        <v>199</v>
      </c>
    </row>
    <row r="14" spans="2:6" ht="15">
      <c r="B14" s="424"/>
      <c r="C14" s="80" t="s">
        <v>10</v>
      </c>
      <c r="D14" s="168" t="s">
        <v>11</v>
      </c>
      <c r="E14" s="421"/>
      <c r="F14" s="422"/>
    </row>
    <row r="15" spans="2:6" ht="15.75" thickBot="1">
      <c r="B15" s="425"/>
      <c r="C15" s="169" t="s">
        <v>384</v>
      </c>
      <c r="D15" s="166" t="s">
        <v>384</v>
      </c>
      <c r="E15" s="350" t="s">
        <v>447</v>
      </c>
      <c r="F15" s="349" t="s">
        <v>447</v>
      </c>
    </row>
    <row r="16" spans="1:6" ht="15.75" thickBot="1">
      <c r="A16" s="10"/>
      <c r="B16" s="181" t="s">
        <v>195</v>
      </c>
      <c r="C16" s="182">
        <v>0</v>
      </c>
      <c r="D16" s="183">
        <v>0</v>
      </c>
      <c r="E16" s="184">
        <v>0</v>
      </c>
      <c r="F16" s="185">
        <v>0</v>
      </c>
    </row>
    <row r="17" ht="15">
      <c r="C17" s="14"/>
    </row>
    <row r="18" ht="15">
      <c r="B18" s="26"/>
    </row>
  </sheetData>
  <mergeCells count="9">
    <mergeCell ref="G6:G7"/>
    <mergeCell ref="C13:D13"/>
    <mergeCell ref="E13:E14"/>
    <mergeCell ref="F13:F14"/>
    <mergeCell ref="B13:B15"/>
    <mergeCell ref="B6:B8"/>
    <mergeCell ref="C6:C7"/>
    <mergeCell ref="D6:D7"/>
    <mergeCell ref="E6:E7"/>
  </mergeCells>
  <conditionalFormatting sqref="C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90" zoomScaleNormal="90" workbookViewId="0" topLeftCell="A2">
      <selection activeCell="F24" sqref="F24"/>
    </sheetView>
  </sheetViews>
  <sheetFormatPr defaultColWidth="8.8515625" defaultRowHeight="15"/>
  <cols>
    <col min="1" max="1" width="5.00390625" style="5" bestFit="1" customWidth="1"/>
    <col min="2" max="2" width="48.710937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200</v>
      </c>
    </row>
    <row r="2" ht="4.5" customHeight="1"/>
    <row r="3" spans="2:9" ht="15">
      <c r="B3" s="69" t="s">
        <v>418</v>
      </c>
      <c r="C3" s="70"/>
      <c r="D3" s="330"/>
      <c r="E3" s="330"/>
      <c r="F3" s="330"/>
      <c r="G3" s="330"/>
      <c r="H3" s="330"/>
      <c r="I3" s="131"/>
    </row>
    <row r="4" spans="2:9" ht="15">
      <c r="B4" s="28" t="s">
        <v>201</v>
      </c>
      <c r="C4" s="4"/>
      <c r="D4" s="330"/>
      <c r="E4" s="330"/>
      <c r="F4" s="330"/>
      <c r="G4" s="330"/>
      <c r="H4" s="330"/>
      <c r="I4" s="131"/>
    </row>
    <row r="5" spans="2:3" ht="15.75" thickBot="1">
      <c r="B5" s="28"/>
      <c r="C5" s="4"/>
    </row>
    <row r="6" spans="2:3" ht="27.6" customHeight="1">
      <c r="B6" s="128" t="s">
        <v>203</v>
      </c>
      <c r="C6" s="129"/>
    </row>
    <row r="7" spans="2:3" ht="14.25" customHeight="1">
      <c r="B7" s="62" t="s">
        <v>204</v>
      </c>
      <c r="C7" s="379">
        <v>0</v>
      </c>
    </row>
    <row r="8" spans="2:3" ht="14.25" customHeight="1">
      <c r="B8" s="62" t="s">
        <v>205</v>
      </c>
      <c r="C8" s="379">
        <v>0</v>
      </c>
    </row>
    <row r="9" spans="2:3" ht="14.25" customHeight="1">
      <c r="B9" s="36" t="s">
        <v>385</v>
      </c>
      <c r="C9" s="363"/>
    </row>
    <row r="10" spans="2:3" ht="14.25" customHeight="1">
      <c r="B10" s="62" t="s">
        <v>25</v>
      </c>
      <c r="C10" s="365">
        <v>0</v>
      </c>
    </row>
    <row r="11" spans="2:3" ht="14.25" customHeight="1">
      <c r="B11" s="62" t="s">
        <v>26</v>
      </c>
      <c r="C11" s="365">
        <v>0</v>
      </c>
    </row>
    <row r="12" spans="2:3" ht="14.25" customHeight="1">
      <c r="B12" s="36" t="s">
        <v>386</v>
      </c>
      <c r="C12" s="192">
        <f>SUM(C13:C14)</f>
        <v>0</v>
      </c>
    </row>
    <row r="13" spans="2:3" ht="14.25" customHeight="1">
      <c r="B13" s="44" t="s">
        <v>204</v>
      </c>
      <c r="C13" s="193">
        <f>C7*C10</f>
        <v>0</v>
      </c>
    </row>
    <row r="14" spans="2:3" ht="14.25" customHeight="1" thickBot="1">
      <c r="B14" s="130" t="s">
        <v>205</v>
      </c>
      <c r="C14" s="194">
        <f aca="true" t="shared" si="0" ref="C14">C8*C11</f>
        <v>0</v>
      </c>
    </row>
    <row r="15" spans="2:3" ht="15">
      <c r="B15" s="28"/>
      <c r="C15" s="4"/>
    </row>
    <row r="16" ht="14.25" customHeight="1" thickBot="1">
      <c r="C16" s="4"/>
    </row>
    <row r="17" spans="2:7" ht="16.5" customHeight="1">
      <c r="B17" s="423"/>
      <c r="C17" s="414" t="s">
        <v>126</v>
      </c>
      <c r="D17" s="415"/>
      <c r="E17" s="410" t="s">
        <v>142</v>
      </c>
      <c r="F17" s="412" t="s">
        <v>199</v>
      </c>
      <c r="G17" s="121"/>
    </row>
    <row r="18" spans="2:7" ht="15">
      <c r="B18" s="424"/>
      <c r="C18" s="80" t="s">
        <v>10</v>
      </c>
      <c r="D18" s="168" t="s">
        <v>11</v>
      </c>
      <c r="E18" s="421"/>
      <c r="F18" s="422"/>
      <c r="G18" s="121"/>
    </row>
    <row r="19" spans="2:7" ht="15.75" thickBot="1">
      <c r="B19" s="425"/>
      <c r="C19" s="169" t="s">
        <v>384</v>
      </c>
      <c r="D19" s="166" t="s">
        <v>384</v>
      </c>
      <c r="E19" s="352" t="s">
        <v>447</v>
      </c>
      <c r="F19" s="351" t="s">
        <v>447</v>
      </c>
      <c r="G19" s="122"/>
    </row>
    <row r="20" spans="1:7" ht="15.75" thickBot="1">
      <c r="A20" s="10"/>
      <c r="B20" s="181" t="s">
        <v>202</v>
      </c>
      <c r="C20" s="182">
        <v>0</v>
      </c>
      <c r="D20" s="183">
        <v>0</v>
      </c>
      <c r="E20" s="184">
        <v>0</v>
      </c>
      <c r="F20" s="185">
        <v>0</v>
      </c>
      <c r="G20" s="123"/>
    </row>
    <row r="21" ht="15">
      <c r="C21" s="14"/>
    </row>
    <row r="22" ht="15">
      <c r="B22" s="26"/>
    </row>
  </sheetData>
  <mergeCells count="4">
    <mergeCell ref="C17:D17"/>
    <mergeCell ref="E17:E18"/>
    <mergeCell ref="F17:F18"/>
    <mergeCell ref="B17:B19"/>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90" zoomScaleNormal="90" workbookViewId="0" topLeftCell="A6">
      <selection activeCell="B13" sqref="B13"/>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206</v>
      </c>
    </row>
    <row r="2" ht="4.5" customHeight="1"/>
    <row r="3" spans="2:3" ht="15">
      <c r="B3" s="69" t="s">
        <v>417</v>
      </c>
      <c r="C3" s="70"/>
    </row>
    <row r="4" spans="2:3" ht="15">
      <c r="B4" s="28" t="s">
        <v>207</v>
      </c>
      <c r="C4" s="4"/>
    </row>
    <row r="5" spans="2:3" ht="15.75" thickBot="1">
      <c r="B5" s="28"/>
      <c r="C5" s="4"/>
    </row>
    <row r="6" spans="2:7" ht="16.5" customHeight="1">
      <c r="B6" s="433" t="s">
        <v>239</v>
      </c>
      <c r="C6" s="414" t="s">
        <v>126</v>
      </c>
      <c r="D6" s="415"/>
      <c r="E6" s="410" t="s">
        <v>142</v>
      </c>
      <c r="F6" s="412" t="s">
        <v>199</v>
      </c>
      <c r="G6" s="121"/>
    </row>
    <row r="7" spans="2:7" ht="15">
      <c r="B7" s="434"/>
      <c r="C7" s="80" t="s">
        <v>10</v>
      </c>
      <c r="D7" s="168" t="s">
        <v>11</v>
      </c>
      <c r="E7" s="421"/>
      <c r="F7" s="422"/>
      <c r="G7" s="121"/>
    </row>
    <row r="8" spans="2:7" ht="15.75" thickBot="1">
      <c r="B8" s="435"/>
      <c r="C8" s="169" t="s">
        <v>384</v>
      </c>
      <c r="D8" s="166" t="s">
        <v>384</v>
      </c>
      <c r="E8" s="355" t="s">
        <v>447</v>
      </c>
      <c r="F8" s="354" t="s">
        <v>447</v>
      </c>
      <c r="G8" s="122"/>
    </row>
    <row r="9" spans="2:6" ht="15">
      <c r="B9" s="167" t="s">
        <v>210</v>
      </c>
      <c r="C9" s="141">
        <v>0</v>
      </c>
      <c r="D9" s="195">
        <v>0</v>
      </c>
      <c r="E9" s="196">
        <v>0</v>
      </c>
      <c r="F9" s="197">
        <v>0</v>
      </c>
    </row>
    <row r="10" spans="2:6" ht="15">
      <c r="B10" s="132" t="s">
        <v>211</v>
      </c>
      <c r="C10" s="82">
        <v>0</v>
      </c>
      <c r="D10" s="88">
        <v>0</v>
      </c>
      <c r="E10" s="91">
        <v>0</v>
      </c>
      <c r="F10" s="133">
        <v>0</v>
      </c>
    </row>
    <row r="11" spans="2:6" ht="15">
      <c r="B11" s="132" t="s">
        <v>212</v>
      </c>
      <c r="C11" s="82">
        <v>0</v>
      </c>
      <c r="D11" s="88">
        <v>0</v>
      </c>
      <c r="E11" s="91">
        <v>0</v>
      </c>
      <c r="F11" s="133">
        <v>0</v>
      </c>
    </row>
    <row r="12" spans="2:6" ht="15">
      <c r="B12" s="132" t="s">
        <v>213</v>
      </c>
      <c r="C12" s="82">
        <v>0</v>
      </c>
      <c r="D12" s="88">
        <v>0</v>
      </c>
      <c r="E12" s="91">
        <v>0</v>
      </c>
      <c r="F12" s="133">
        <v>0</v>
      </c>
    </row>
    <row r="13" spans="2:6" ht="15">
      <c r="B13" s="132" t="s">
        <v>465</v>
      </c>
      <c r="C13" s="82">
        <v>0</v>
      </c>
      <c r="D13" s="88">
        <v>0</v>
      </c>
      <c r="E13" s="91">
        <v>0</v>
      </c>
      <c r="F13" s="133">
        <v>0</v>
      </c>
    </row>
    <row r="14" spans="2:6" ht="15">
      <c r="B14" s="132" t="s">
        <v>214</v>
      </c>
      <c r="C14" s="82">
        <v>0</v>
      </c>
      <c r="D14" s="88">
        <v>0</v>
      </c>
      <c r="E14" s="91">
        <v>0</v>
      </c>
      <c r="F14" s="133">
        <v>0</v>
      </c>
    </row>
    <row r="15" spans="2:6" ht="15">
      <c r="B15" s="132" t="s">
        <v>215</v>
      </c>
      <c r="C15" s="82">
        <v>0</v>
      </c>
      <c r="D15" s="88">
        <v>0</v>
      </c>
      <c r="E15" s="91">
        <v>0</v>
      </c>
      <c r="F15" s="133">
        <v>0</v>
      </c>
    </row>
    <row r="16" spans="2:6" ht="15">
      <c r="B16" s="132" t="s">
        <v>216</v>
      </c>
      <c r="C16" s="82">
        <v>0</v>
      </c>
      <c r="D16" s="88">
        <v>0</v>
      </c>
      <c r="E16" s="91">
        <v>0</v>
      </c>
      <c r="F16" s="133">
        <v>0</v>
      </c>
    </row>
    <row r="17" spans="2:6" ht="15">
      <c r="B17" s="132" t="s">
        <v>217</v>
      </c>
      <c r="C17" s="82">
        <v>0</v>
      </c>
      <c r="D17" s="88">
        <v>0</v>
      </c>
      <c r="E17" s="91">
        <v>0</v>
      </c>
      <c r="F17" s="133">
        <v>0</v>
      </c>
    </row>
    <row r="18" spans="2:6" ht="15">
      <c r="B18" s="132" t="s">
        <v>208</v>
      </c>
      <c r="C18" s="82">
        <v>0</v>
      </c>
      <c r="D18" s="88">
        <v>0</v>
      </c>
      <c r="E18" s="91">
        <v>0</v>
      </c>
      <c r="F18" s="133">
        <v>0</v>
      </c>
    </row>
    <row r="19" spans="2:6" ht="15">
      <c r="B19" s="132" t="s">
        <v>219</v>
      </c>
      <c r="C19" s="82">
        <v>0</v>
      </c>
      <c r="D19" s="88">
        <v>0</v>
      </c>
      <c r="E19" s="91">
        <v>0</v>
      </c>
      <c r="F19" s="133">
        <v>0</v>
      </c>
    </row>
    <row r="20" spans="2:6" ht="15">
      <c r="B20" s="132" t="s">
        <v>220</v>
      </c>
      <c r="C20" s="82">
        <v>0</v>
      </c>
      <c r="D20" s="88">
        <v>0</v>
      </c>
      <c r="E20" s="91">
        <v>0</v>
      </c>
      <c r="F20" s="133">
        <v>0</v>
      </c>
    </row>
    <row r="21" spans="2:6" ht="15">
      <c r="B21" s="132" t="s">
        <v>221</v>
      </c>
      <c r="C21" s="82">
        <v>0</v>
      </c>
      <c r="D21" s="88">
        <v>0</v>
      </c>
      <c r="E21" s="91">
        <v>0</v>
      </c>
      <c r="F21" s="133">
        <v>0</v>
      </c>
    </row>
    <row r="22" spans="2:6" ht="30">
      <c r="B22" s="132" t="s">
        <v>222</v>
      </c>
      <c r="C22" s="82">
        <v>0</v>
      </c>
      <c r="D22" s="88">
        <v>0</v>
      </c>
      <c r="E22" s="91">
        <v>0</v>
      </c>
      <c r="F22" s="133">
        <v>0</v>
      </c>
    </row>
    <row r="23" spans="2:6" ht="15">
      <c r="B23" s="132" t="s">
        <v>226</v>
      </c>
      <c r="C23" s="82">
        <v>0</v>
      </c>
      <c r="D23" s="88">
        <v>0</v>
      </c>
      <c r="E23" s="91">
        <v>0</v>
      </c>
      <c r="F23" s="133">
        <v>0</v>
      </c>
    </row>
    <row r="24" spans="2:6" ht="15">
      <c r="B24" s="132" t="s">
        <v>223</v>
      </c>
      <c r="C24" s="82">
        <v>0</v>
      </c>
      <c r="D24" s="88">
        <v>0</v>
      </c>
      <c r="E24" s="91">
        <v>0</v>
      </c>
      <c r="F24" s="133">
        <v>0</v>
      </c>
    </row>
    <row r="25" spans="2:6" ht="15">
      <c r="B25" s="132" t="s">
        <v>224</v>
      </c>
      <c r="C25" s="82">
        <v>0</v>
      </c>
      <c r="D25" s="88">
        <v>0</v>
      </c>
      <c r="E25" s="91">
        <v>0</v>
      </c>
      <c r="F25" s="133">
        <v>0</v>
      </c>
    </row>
    <row r="26" spans="2:6" ht="30">
      <c r="B26" s="132" t="s">
        <v>225</v>
      </c>
      <c r="C26" s="82">
        <v>0</v>
      </c>
      <c r="D26" s="88">
        <v>0</v>
      </c>
      <c r="E26" s="91">
        <v>0</v>
      </c>
      <c r="F26" s="133">
        <v>0</v>
      </c>
    </row>
    <row r="27" spans="2:6" ht="30">
      <c r="B27" s="132" t="s">
        <v>227</v>
      </c>
      <c r="C27" s="82">
        <v>0</v>
      </c>
      <c r="D27" s="88">
        <v>0</v>
      </c>
      <c r="E27" s="91">
        <v>0</v>
      </c>
      <c r="F27" s="133">
        <v>0</v>
      </c>
    </row>
    <row r="28" spans="2:6" ht="15">
      <c r="B28" s="132" t="s">
        <v>228</v>
      </c>
      <c r="C28" s="82">
        <v>0</v>
      </c>
      <c r="D28" s="88">
        <v>0</v>
      </c>
      <c r="E28" s="91">
        <v>0</v>
      </c>
      <c r="F28" s="133">
        <v>0</v>
      </c>
    </row>
    <row r="29" spans="2:6" ht="30">
      <c r="B29" s="132" t="s">
        <v>229</v>
      </c>
      <c r="C29" s="82">
        <v>0</v>
      </c>
      <c r="D29" s="88">
        <v>0</v>
      </c>
      <c r="E29" s="91">
        <v>0</v>
      </c>
      <c r="F29" s="133">
        <v>0</v>
      </c>
    </row>
    <row r="30" spans="2:6" ht="15">
      <c r="B30" s="132" t="s">
        <v>450</v>
      </c>
      <c r="C30" s="82">
        <v>0</v>
      </c>
      <c r="D30" s="88">
        <v>0</v>
      </c>
      <c r="E30" s="91">
        <v>0</v>
      </c>
      <c r="F30" s="133">
        <v>0</v>
      </c>
    </row>
    <row r="31" spans="2:6" ht="15">
      <c r="B31" s="132" t="s">
        <v>451</v>
      </c>
      <c r="C31" s="82">
        <v>0</v>
      </c>
      <c r="D31" s="88">
        <v>0</v>
      </c>
      <c r="E31" s="91">
        <v>0</v>
      </c>
      <c r="F31" s="133">
        <v>0</v>
      </c>
    </row>
    <row r="32" spans="2:6" ht="15">
      <c r="B32" s="132" t="s">
        <v>452</v>
      </c>
      <c r="C32" s="82">
        <v>0</v>
      </c>
      <c r="D32" s="88">
        <v>0</v>
      </c>
      <c r="E32" s="91">
        <v>0</v>
      </c>
      <c r="F32" s="133">
        <v>0</v>
      </c>
    </row>
    <row r="33" spans="2:6" ht="15">
      <c r="B33" s="132" t="s">
        <v>230</v>
      </c>
      <c r="C33" s="82">
        <v>0</v>
      </c>
      <c r="D33" s="88">
        <v>0</v>
      </c>
      <c r="E33" s="91">
        <v>0</v>
      </c>
      <c r="F33" s="133">
        <v>0</v>
      </c>
    </row>
    <row r="34" spans="2:6" ht="15">
      <c r="B34" s="132" t="s">
        <v>231</v>
      </c>
      <c r="C34" s="82">
        <v>0</v>
      </c>
      <c r="D34" s="88">
        <v>0</v>
      </c>
      <c r="E34" s="91">
        <v>0</v>
      </c>
      <c r="F34" s="133">
        <v>0</v>
      </c>
    </row>
    <row r="35" spans="2:6" ht="30">
      <c r="B35" s="132" t="s">
        <v>232</v>
      </c>
      <c r="C35" s="82">
        <v>0</v>
      </c>
      <c r="D35" s="88">
        <v>0</v>
      </c>
      <c r="E35" s="91">
        <v>0</v>
      </c>
      <c r="F35" s="133">
        <v>0</v>
      </c>
    </row>
    <row r="36" spans="2:6" ht="30">
      <c r="B36" s="132" t="s">
        <v>233</v>
      </c>
      <c r="C36" s="82">
        <v>0</v>
      </c>
      <c r="D36" s="88">
        <v>0</v>
      </c>
      <c r="E36" s="91">
        <v>0</v>
      </c>
      <c r="F36" s="133">
        <v>0</v>
      </c>
    </row>
    <row r="37" spans="2:6" ht="15">
      <c r="B37" s="132" t="s">
        <v>234</v>
      </c>
      <c r="C37" s="82">
        <v>0</v>
      </c>
      <c r="D37" s="88">
        <v>0</v>
      </c>
      <c r="E37" s="91">
        <v>0</v>
      </c>
      <c r="F37" s="133">
        <v>0</v>
      </c>
    </row>
    <row r="38" spans="2:6" ht="15">
      <c r="B38" s="132" t="s">
        <v>235</v>
      </c>
      <c r="C38" s="82">
        <v>0</v>
      </c>
      <c r="D38" s="88">
        <v>0</v>
      </c>
      <c r="E38" s="91">
        <v>0</v>
      </c>
      <c r="F38" s="133">
        <v>0</v>
      </c>
    </row>
    <row r="39" spans="2:6" ht="15">
      <c r="B39" s="132" t="s">
        <v>236</v>
      </c>
      <c r="C39" s="82">
        <v>0</v>
      </c>
      <c r="D39" s="88">
        <v>0</v>
      </c>
      <c r="E39" s="91">
        <v>0</v>
      </c>
      <c r="F39" s="133">
        <v>0</v>
      </c>
    </row>
    <row r="40" spans="2:6" ht="30">
      <c r="B40" s="132" t="s">
        <v>237</v>
      </c>
      <c r="C40" s="82">
        <v>0</v>
      </c>
      <c r="D40" s="88">
        <v>0</v>
      </c>
      <c r="E40" s="91">
        <v>0</v>
      </c>
      <c r="F40" s="133">
        <v>0</v>
      </c>
    </row>
    <row r="41" spans="2:6" ht="15.75" thickBot="1">
      <c r="B41" s="137" t="s">
        <v>218</v>
      </c>
      <c r="C41" s="82">
        <v>0</v>
      </c>
      <c r="D41" s="88">
        <v>0</v>
      </c>
      <c r="E41" s="91">
        <v>0</v>
      </c>
      <c r="F41" s="133">
        <v>0</v>
      </c>
    </row>
    <row r="42" spans="1:7" ht="15.75" thickBot="1">
      <c r="A42" s="10"/>
      <c r="B42" s="198" t="s">
        <v>209</v>
      </c>
      <c r="C42" s="24">
        <v>0</v>
      </c>
      <c r="D42" s="199">
        <v>0</v>
      </c>
      <c r="E42" s="57">
        <v>0</v>
      </c>
      <c r="F42" s="200">
        <v>0</v>
      </c>
      <c r="G42" s="123"/>
    </row>
    <row r="44" spans="2:4" ht="15">
      <c r="B44" s="134"/>
      <c r="C44" s="135"/>
      <c r="D44" s="135"/>
    </row>
  </sheetData>
  <mergeCells count="4">
    <mergeCell ref="C6:D6"/>
    <mergeCell ref="E6:E7"/>
    <mergeCell ref="F6:F7"/>
    <mergeCell ref="B6:B8"/>
  </mergeCells>
  <printOptions/>
  <pageMargins left="0.7" right="0.7" top="0.787401575" bottom="0.787401575" header="0.3" footer="0.3"/>
  <pageSetup horizontalDpi="600" verticalDpi="600" orientation="portrait" paperSize="9" scale="6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zoomScale="90" zoomScaleNormal="90" workbookViewId="0" topLeftCell="A1">
      <selection activeCell="C14" sqref="C14"/>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240</v>
      </c>
    </row>
    <row r="2" ht="4.5" customHeight="1"/>
    <row r="3" spans="2:6" ht="15">
      <c r="B3" s="69" t="s">
        <v>416</v>
      </c>
      <c r="C3" s="330"/>
      <c r="D3" s="330"/>
      <c r="E3" s="330"/>
      <c r="F3" s="330"/>
    </row>
    <row r="4" spans="2:6" ht="15">
      <c r="B4" s="28" t="s">
        <v>238</v>
      </c>
      <c r="C4" s="330"/>
      <c r="D4" s="330"/>
      <c r="E4" s="330"/>
      <c r="F4" s="330"/>
    </row>
    <row r="5" spans="2:6" ht="15.75" thickBot="1">
      <c r="B5" s="28"/>
      <c r="C5" s="330"/>
      <c r="D5" s="330"/>
      <c r="E5" s="330"/>
      <c r="F5" s="330"/>
    </row>
    <row r="6" spans="2:4" ht="16.5" customHeight="1">
      <c r="B6" s="433" t="s">
        <v>239</v>
      </c>
      <c r="C6" s="201" t="s">
        <v>126</v>
      </c>
      <c r="D6" s="121"/>
    </row>
    <row r="7" spans="2:4" ht="15">
      <c r="B7" s="434"/>
      <c r="C7" s="202" t="s">
        <v>10</v>
      </c>
      <c r="D7" s="121"/>
    </row>
    <row r="8" spans="2:4" ht="15.75" thickBot="1">
      <c r="B8" s="435"/>
      <c r="C8" s="203" t="s">
        <v>384</v>
      </c>
      <c r="D8" s="122"/>
    </row>
    <row r="9" spans="2:3" ht="15">
      <c r="B9" s="172" t="s">
        <v>241</v>
      </c>
      <c r="C9" s="380">
        <v>0</v>
      </c>
    </row>
    <row r="10" spans="2:3" ht="15">
      <c r="B10" s="136" t="s">
        <v>257</v>
      </c>
      <c r="C10" s="381">
        <f>SUM(C11:C12)</f>
        <v>0</v>
      </c>
    </row>
    <row r="11" spans="2:3" ht="15">
      <c r="B11" s="205" t="s">
        <v>256</v>
      </c>
      <c r="C11" s="382">
        <f>C13-C9</f>
        <v>0</v>
      </c>
    </row>
    <row r="12" spans="2:3" ht="15.75" thickBot="1">
      <c r="B12" s="206" t="s">
        <v>242</v>
      </c>
      <c r="C12" s="383">
        <v>0</v>
      </c>
    </row>
    <row r="13" spans="2:3" ht="15.75" thickBot="1">
      <c r="B13" s="198" t="s">
        <v>243</v>
      </c>
      <c r="C13" s="204">
        <v>0</v>
      </c>
    </row>
    <row r="15" spans="2:3" ht="15">
      <c r="B15" s="134"/>
      <c r="C15" s="135"/>
    </row>
  </sheetData>
  <mergeCells count="1">
    <mergeCell ref="B6:B8"/>
  </mergeCells>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zoomScale="90" zoomScaleNormal="90" workbookViewId="0" topLeftCell="A19">
      <selection activeCell="E36" sqref="E36"/>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244</v>
      </c>
    </row>
    <row r="2" ht="4.5" customHeight="1"/>
    <row r="3" spans="2:6" ht="15">
      <c r="B3" s="69" t="s">
        <v>414</v>
      </c>
      <c r="C3" s="122"/>
      <c r="D3" s="122"/>
      <c r="E3" s="122"/>
      <c r="F3" s="122"/>
    </row>
    <row r="4" spans="2:6" ht="15">
      <c r="B4" s="28" t="s">
        <v>245</v>
      </c>
      <c r="C4" s="122"/>
      <c r="D4" s="122"/>
      <c r="E4" s="122"/>
      <c r="F4" s="122"/>
    </row>
    <row r="5" spans="2:6" ht="15.75" thickBot="1">
      <c r="B5" s="28"/>
      <c r="C5" s="122"/>
      <c r="D5" s="122"/>
      <c r="E5" s="122"/>
      <c r="F5" s="122"/>
    </row>
    <row r="6" spans="2:4" ht="16.5" customHeight="1">
      <c r="B6" s="433" t="s">
        <v>239</v>
      </c>
      <c r="C6" s="201" t="s">
        <v>126</v>
      </c>
      <c r="D6" s="210"/>
    </row>
    <row r="7" spans="2:4" ht="15">
      <c r="B7" s="434"/>
      <c r="C7" s="202" t="s">
        <v>10</v>
      </c>
      <c r="D7" s="121"/>
    </row>
    <row r="8" spans="2:4" ht="15.75" thickBot="1">
      <c r="B8" s="435"/>
      <c r="C8" s="203" t="s">
        <v>384</v>
      </c>
      <c r="D8" s="122"/>
    </row>
    <row r="9" spans="1:3" ht="15">
      <c r="A9" s="208"/>
      <c r="B9" s="167" t="s">
        <v>246</v>
      </c>
      <c r="C9" s="211">
        <v>0</v>
      </c>
    </row>
    <row r="10" spans="1:3" ht="15">
      <c r="A10" s="208"/>
      <c r="B10" s="167" t="s">
        <v>258</v>
      </c>
      <c r="C10" s="211">
        <v>0</v>
      </c>
    </row>
    <row r="11" spans="1:3" ht="30">
      <c r="A11" s="208"/>
      <c r="B11" s="167" t="s">
        <v>253</v>
      </c>
      <c r="C11" s="211">
        <v>0</v>
      </c>
    </row>
    <row r="12" spans="1:3" ht="15">
      <c r="A12" s="208"/>
      <c r="B12" s="167" t="s">
        <v>254</v>
      </c>
      <c r="C12" s="211">
        <v>0</v>
      </c>
    </row>
    <row r="13" spans="1:3" ht="15">
      <c r="A13" s="208"/>
      <c r="B13" s="167" t="s">
        <v>255</v>
      </c>
      <c r="C13" s="211">
        <v>0</v>
      </c>
    </row>
    <row r="14" spans="1:3" ht="15">
      <c r="A14" s="208"/>
      <c r="B14" s="132" t="s">
        <v>247</v>
      </c>
      <c r="C14" s="211">
        <v>0</v>
      </c>
    </row>
    <row r="15" spans="1:4" ht="15">
      <c r="A15" s="208"/>
      <c r="B15" s="207" t="s">
        <v>248</v>
      </c>
      <c r="C15" s="211">
        <v>0</v>
      </c>
      <c r="D15" s="135"/>
    </row>
    <row r="16" spans="1:3" ht="15">
      <c r="A16" s="208"/>
      <c r="B16" s="205" t="s">
        <v>249</v>
      </c>
      <c r="C16" s="211">
        <v>0</v>
      </c>
    </row>
    <row r="17" spans="1:3" ht="30">
      <c r="A17" s="208"/>
      <c r="B17" s="205" t="s">
        <v>250</v>
      </c>
      <c r="C17" s="211">
        <v>0</v>
      </c>
    </row>
    <row r="18" spans="1:3" ht="30">
      <c r="A18" s="208"/>
      <c r="B18" s="205" t="s">
        <v>251</v>
      </c>
      <c r="C18" s="211">
        <v>0</v>
      </c>
    </row>
    <row r="19" spans="1:3" ht="30.75" thickBot="1">
      <c r="A19" s="208"/>
      <c r="B19" s="207" t="s">
        <v>252</v>
      </c>
      <c r="C19" s="211">
        <v>0</v>
      </c>
    </row>
    <row r="20" spans="1:3" ht="15.75" thickBot="1">
      <c r="A20" s="208"/>
      <c r="B20" s="198" t="s">
        <v>23</v>
      </c>
      <c r="C20" s="212">
        <v>0</v>
      </c>
    </row>
    <row r="22" spans="2:3" ht="15">
      <c r="B22" s="134"/>
      <c r="C22" s="135"/>
    </row>
    <row r="24" ht="18.75">
      <c r="B24" s="6" t="s">
        <v>259</v>
      </c>
    </row>
    <row r="26" spans="2:7" ht="15">
      <c r="B26" s="69" t="s">
        <v>415</v>
      </c>
      <c r="C26" s="4" t="s">
        <v>376</v>
      </c>
      <c r="D26" s="330"/>
      <c r="E26" s="330"/>
      <c r="F26" s="330"/>
      <c r="G26" s="330"/>
    </row>
    <row r="27" spans="2:7" ht="15">
      <c r="B27" s="28" t="s">
        <v>260</v>
      </c>
      <c r="C27" s="122"/>
      <c r="D27" s="330"/>
      <c r="E27" s="330"/>
      <c r="F27" s="330"/>
      <c r="G27" s="330"/>
    </row>
    <row r="28" spans="2:7" ht="15.75" thickBot="1">
      <c r="B28" s="28"/>
      <c r="C28" s="122"/>
      <c r="D28" s="330"/>
      <c r="E28" s="330"/>
      <c r="F28" s="330"/>
      <c r="G28" s="330"/>
    </row>
    <row r="29" spans="2:5" ht="45.75" thickBot="1">
      <c r="B29" s="22"/>
      <c r="C29" s="220" t="s">
        <v>264</v>
      </c>
      <c r="D29" s="213" t="s">
        <v>265</v>
      </c>
      <c r="E29" s="214" t="s">
        <v>269</v>
      </c>
    </row>
    <row r="30" spans="2:5" ht="15">
      <c r="B30" s="67" t="s">
        <v>266</v>
      </c>
      <c r="C30" s="384">
        <v>0</v>
      </c>
      <c r="D30" s="385">
        <v>0</v>
      </c>
      <c r="E30" s="216">
        <f>C30-D30</f>
        <v>0</v>
      </c>
    </row>
    <row r="31" spans="2:5" ht="15">
      <c r="B31" s="215" t="s">
        <v>261</v>
      </c>
      <c r="C31" s="386">
        <v>0</v>
      </c>
      <c r="D31" s="387">
        <v>0</v>
      </c>
      <c r="E31" s="217">
        <f>C31-D31</f>
        <v>0</v>
      </c>
    </row>
    <row r="32" spans="2:5" ht="15">
      <c r="B32" s="215" t="s">
        <v>262</v>
      </c>
      <c r="C32" s="386">
        <v>0</v>
      </c>
      <c r="D32" s="387">
        <v>0</v>
      </c>
      <c r="E32" s="217">
        <f>C32-D32</f>
        <v>0</v>
      </c>
    </row>
    <row r="33" spans="2:5" ht="15">
      <c r="B33" s="215" t="s">
        <v>268</v>
      </c>
      <c r="C33" s="386">
        <v>0</v>
      </c>
      <c r="D33" s="387">
        <v>0</v>
      </c>
      <c r="E33" s="217">
        <f>C33-D33</f>
        <v>0</v>
      </c>
    </row>
    <row r="34" spans="2:5" ht="15.75" thickBot="1">
      <c r="B34" s="221" t="s">
        <v>371</v>
      </c>
      <c r="C34" s="222">
        <v>0</v>
      </c>
      <c r="D34" s="223">
        <v>0</v>
      </c>
      <c r="E34" s="224">
        <f>E30-E32-E33</f>
        <v>0</v>
      </c>
    </row>
    <row r="35" spans="2:5" ht="15">
      <c r="B35" s="67" t="s">
        <v>270</v>
      </c>
      <c r="C35" s="228" t="e">
        <f>C31/C30</f>
        <v>#DIV/0!</v>
      </c>
      <c r="D35" s="229" t="e">
        <f>D31/D30</f>
        <v>#DIV/0!</v>
      </c>
      <c r="E35" s="230" t="e">
        <f>E31/E30</f>
        <v>#DIV/0!</v>
      </c>
    </row>
    <row r="36" spans="2:5" ht="15.75" thickBot="1">
      <c r="B36" s="231" t="s">
        <v>267</v>
      </c>
      <c r="C36" s="218"/>
      <c r="D36" s="219"/>
      <c r="E36" s="232">
        <v>0</v>
      </c>
    </row>
    <row r="37" spans="2:5" ht="15.75" thickBot="1">
      <c r="B37" s="59" t="s">
        <v>263</v>
      </c>
      <c r="C37" s="225"/>
      <c r="D37" s="226"/>
      <c r="E37" s="227" t="e">
        <f>(E36-E35)*E34</f>
        <v>#DIV/0!</v>
      </c>
    </row>
  </sheetData>
  <mergeCells count="1">
    <mergeCell ref="B6:B8"/>
  </mergeCells>
  <printOptions/>
  <pageMargins left="0.7" right="0.7" top="0.787401575" bottom="0.787401575" header="0.3" footer="0.3"/>
  <pageSetup horizontalDpi="600" verticalDpi="600" orientation="landscape" paperSize="9" r:id="rId3"/>
  <rowBreaks count="1" manualBreakCount="1">
    <brk id="23" max="16383"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90" zoomScaleNormal="90" workbookViewId="0" topLeftCell="A1">
      <selection activeCell="E11" sqref="E11"/>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271</v>
      </c>
      <c r="D1" s="233"/>
    </row>
    <row r="2" ht="4.5" customHeight="1"/>
    <row r="3" spans="2:6" ht="15">
      <c r="B3" s="69" t="s">
        <v>413</v>
      </c>
      <c r="C3" s="122"/>
      <c r="D3" s="122"/>
      <c r="E3" s="122"/>
      <c r="F3" s="122"/>
    </row>
    <row r="4" spans="2:6" ht="15">
      <c r="B4" s="28" t="s">
        <v>272</v>
      </c>
      <c r="C4" s="122"/>
      <c r="D4" s="122"/>
      <c r="E4" s="122"/>
      <c r="F4" s="122"/>
    </row>
    <row r="5" spans="2:6" ht="15.75" thickBot="1">
      <c r="B5" s="28"/>
      <c r="C5" s="122"/>
      <c r="D5" s="122"/>
      <c r="E5" s="122"/>
      <c r="F5" s="122"/>
    </row>
    <row r="6" spans="2:3" ht="16.5" customHeight="1">
      <c r="B6" s="433" t="s">
        <v>239</v>
      </c>
      <c r="C6" s="201" t="s">
        <v>126</v>
      </c>
    </row>
    <row r="7" spans="2:4" ht="15">
      <c r="B7" s="434"/>
      <c r="C7" s="202" t="s">
        <v>10</v>
      </c>
      <c r="D7" s="121"/>
    </row>
    <row r="8" spans="2:4" ht="15.75" thickBot="1">
      <c r="B8" s="435"/>
      <c r="C8" s="203" t="s">
        <v>384</v>
      </c>
      <c r="D8" s="122"/>
    </row>
    <row r="9" spans="1:3" ht="15">
      <c r="A9" s="208"/>
      <c r="B9" s="388" t="s">
        <v>453</v>
      </c>
      <c r="C9" s="211">
        <v>0</v>
      </c>
    </row>
    <row r="10" spans="1:3" ht="15">
      <c r="A10" s="208"/>
      <c r="B10" s="388" t="s">
        <v>273</v>
      </c>
      <c r="C10" s="211">
        <v>0</v>
      </c>
    </row>
    <row r="11" spans="1:3" ht="15">
      <c r="A11" s="208"/>
      <c r="B11" s="388" t="s">
        <v>274</v>
      </c>
      <c r="C11" s="211">
        <v>0</v>
      </c>
    </row>
    <row r="12" spans="1:3" ht="15">
      <c r="A12" s="208"/>
      <c r="B12" s="388" t="s">
        <v>275</v>
      </c>
      <c r="C12" s="211">
        <v>0</v>
      </c>
    </row>
    <row r="13" spans="1:3" ht="15">
      <c r="A13" s="208"/>
      <c r="B13" s="388" t="s">
        <v>276</v>
      </c>
      <c r="C13" s="211">
        <v>0</v>
      </c>
    </row>
    <row r="14" spans="1:3" ht="15">
      <c r="A14" s="208"/>
      <c r="B14" s="389" t="s">
        <v>277</v>
      </c>
      <c r="C14" s="211">
        <v>0</v>
      </c>
    </row>
    <row r="15" spans="1:3" ht="15">
      <c r="A15" s="208"/>
      <c r="B15" s="390" t="s">
        <v>286</v>
      </c>
      <c r="C15" s="211">
        <v>0</v>
      </c>
    </row>
    <row r="16" spans="1:3" ht="15">
      <c r="A16" s="208"/>
      <c r="B16" s="390" t="s">
        <v>278</v>
      </c>
      <c r="C16" s="211">
        <v>0</v>
      </c>
    </row>
    <row r="17" spans="1:3" ht="15">
      <c r="A17" s="208"/>
      <c r="B17" s="390" t="s">
        <v>279</v>
      </c>
      <c r="C17" s="211">
        <v>0</v>
      </c>
    </row>
    <row r="18" spans="1:3" ht="15">
      <c r="A18" s="208"/>
      <c r="B18" s="390" t="s">
        <v>280</v>
      </c>
      <c r="C18" s="211">
        <v>0</v>
      </c>
    </row>
    <row r="19" spans="1:3" ht="15.75" thickBot="1">
      <c r="A19" s="208"/>
      <c r="B19" s="390" t="s">
        <v>281</v>
      </c>
      <c r="C19" s="211">
        <v>0</v>
      </c>
    </row>
    <row r="20" spans="1:3" ht="15.75" thickBot="1">
      <c r="A20" s="208"/>
      <c r="B20" s="198" t="s">
        <v>24</v>
      </c>
      <c r="C20" s="212">
        <v>0</v>
      </c>
    </row>
    <row r="22" spans="2:3" ht="15">
      <c r="B22" s="134"/>
      <c r="C22" s="135"/>
    </row>
  </sheetData>
  <mergeCells count="1">
    <mergeCell ref="B6:B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W26" sqref="W26"/>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44</v>
      </c>
    </row>
    <row r="2" ht="4.5" customHeight="1"/>
    <row r="3" spans="2:3" ht="15">
      <c r="B3" s="7" t="s">
        <v>379</v>
      </c>
      <c r="C3" s="4" t="s">
        <v>29</v>
      </c>
    </row>
    <row r="4" spans="2:3" ht="15">
      <c r="B4" s="8" t="s">
        <v>45</v>
      </c>
      <c r="C4" s="4" t="s">
        <v>375</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147">
        <v>0</v>
      </c>
    </row>
    <row r="10" spans="1:3" ht="15">
      <c r="A10" s="10">
        <v>3</v>
      </c>
      <c r="B10" s="12" t="s">
        <v>2</v>
      </c>
      <c r="C10" s="147">
        <v>0</v>
      </c>
    </row>
    <row r="11" spans="1:3" ht="15">
      <c r="A11" s="10">
        <v>6</v>
      </c>
      <c r="B11" s="11" t="s">
        <v>31</v>
      </c>
      <c r="C11" s="147">
        <v>0</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v>0</v>
      </c>
      <c r="D17" s="140">
        <v>0</v>
      </c>
      <c r="E17" s="141">
        <v>0</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139">
        <v>0</v>
      </c>
      <c r="D22" s="140">
        <v>0</v>
      </c>
      <c r="E22" s="141">
        <v>0</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32" t="s">
        <v>373</v>
      </c>
      <c r="D25" s="19" t="s">
        <v>373</v>
      </c>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0">
        <v>0</v>
      </c>
    </row>
    <row r="32" spans="2:3" ht="15.75" thickBot="1">
      <c r="B32" s="332" t="s">
        <v>378</v>
      </c>
      <c r="C32" s="119">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zoomScale="90" zoomScaleNormal="90" workbookViewId="0" topLeftCell="A1">
      <selection activeCell="F9" sqref="F9"/>
    </sheetView>
  </sheetViews>
  <sheetFormatPr defaultColWidth="8.8515625" defaultRowHeight="15"/>
  <cols>
    <col min="1" max="1" width="5.00390625" style="5" bestFit="1" customWidth="1"/>
    <col min="2" max="2" width="50.0039062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282</v>
      </c>
    </row>
    <row r="2" ht="4.5" customHeight="1"/>
    <row r="3" spans="2:11" ht="30">
      <c r="B3" s="69" t="s">
        <v>412</v>
      </c>
      <c r="C3" s="70"/>
      <c r="F3" s="330"/>
      <c r="G3" s="330"/>
      <c r="H3" s="330"/>
      <c r="I3" s="330"/>
      <c r="J3" s="330"/>
      <c r="K3" s="330"/>
    </row>
    <row r="4" spans="2:11" ht="15">
      <c r="B4" s="28" t="s">
        <v>283</v>
      </c>
      <c r="C4" s="4"/>
      <c r="F4" s="330"/>
      <c r="G4" s="330"/>
      <c r="H4" s="330"/>
      <c r="I4" s="330"/>
      <c r="J4" s="330"/>
      <c r="K4" s="330"/>
    </row>
    <row r="5" spans="2:3" ht="15.75" thickBot="1">
      <c r="B5" s="28"/>
      <c r="C5" s="4"/>
    </row>
    <row r="6" spans="2:7" ht="46.15" customHeight="1">
      <c r="B6" s="419"/>
      <c r="C6" s="127" t="s">
        <v>169</v>
      </c>
      <c r="D6" s="71" t="s">
        <v>446</v>
      </c>
      <c r="E6" s="72" t="s">
        <v>151</v>
      </c>
      <c r="F6" s="72" t="s">
        <v>288</v>
      </c>
      <c r="G6" s="72" t="s">
        <v>156</v>
      </c>
    </row>
    <row r="7" spans="2:9" ht="15.75" thickBot="1">
      <c r="B7" s="420"/>
      <c r="C7" s="166" t="s">
        <v>383</v>
      </c>
      <c r="D7" s="160" t="s">
        <v>125</v>
      </c>
      <c r="E7" s="161" t="s">
        <v>384</v>
      </c>
      <c r="F7" s="171" t="s">
        <v>155</v>
      </c>
      <c r="G7" s="161" t="s">
        <v>384</v>
      </c>
      <c r="I7" s="134"/>
    </row>
    <row r="8" spans="2:9" ht="30">
      <c r="B8" s="167" t="s">
        <v>285</v>
      </c>
      <c r="C8" s="163"/>
      <c r="D8" s="164"/>
      <c r="E8" s="159">
        <f>E9</f>
        <v>0</v>
      </c>
      <c r="F8" s="235">
        <v>0</v>
      </c>
      <c r="G8" s="234">
        <f>E8*(1-F8)/1</f>
        <v>0</v>
      </c>
      <c r="I8" s="135"/>
    </row>
    <row r="9" spans="2:7" ht="15.75" thickBot="1">
      <c r="B9" s="120" t="s">
        <v>284</v>
      </c>
      <c r="C9" s="376">
        <v>0</v>
      </c>
      <c r="D9" s="377">
        <v>0</v>
      </c>
      <c r="E9" s="111">
        <f>C9*D9/10^6</f>
        <v>0</v>
      </c>
      <c r="F9" s="111"/>
      <c r="G9" s="110"/>
    </row>
    <row r="10" spans="2:3" ht="15">
      <c r="B10" s="28"/>
      <c r="C10" s="4"/>
    </row>
    <row r="11" ht="14.25" customHeight="1">
      <c r="C11" s="4"/>
    </row>
  </sheetData>
  <mergeCells count="1">
    <mergeCell ref="B6:B7"/>
  </mergeCells>
  <printOptions/>
  <pageMargins left="0.7" right="0.7" top="0.787401575" bottom="0.7874015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zoomScale="90" zoomScaleNormal="90" workbookViewId="0" topLeftCell="A1">
      <selection activeCell="B8" sqref="B8"/>
    </sheetView>
  </sheetViews>
  <sheetFormatPr defaultColWidth="8.8515625" defaultRowHeight="15"/>
  <cols>
    <col min="1" max="1" width="5.00390625" style="5" bestFit="1" customWidth="1"/>
    <col min="2" max="2" width="48.7109375" style="5" customWidth="1"/>
    <col min="3" max="11" width="20.7109375" style="5" customWidth="1"/>
    <col min="12" max="12" width="12.7109375" style="5" bestFit="1" customWidth="1"/>
    <col min="13" max="13" width="11.421875" style="5" customWidth="1"/>
    <col min="14" max="16384" width="8.8515625" style="5" customWidth="1"/>
  </cols>
  <sheetData>
    <row r="1" ht="18.75">
      <c r="B1" s="6" t="s">
        <v>463</v>
      </c>
    </row>
    <row r="2" ht="4.5" customHeight="1"/>
    <row r="3" spans="2:11" ht="15">
      <c r="B3" s="69" t="s">
        <v>411</v>
      </c>
      <c r="C3" s="70"/>
      <c r="F3" s="330"/>
      <c r="G3" s="330"/>
      <c r="H3" s="330"/>
      <c r="I3" s="330"/>
      <c r="J3" s="330"/>
      <c r="K3" s="330"/>
    </row>
    <row r="4" spans="2:11" ht="15">
      <c r="B4" s="28" t="s">
        <v>287</v>
      </c>
      <c r="C4" s="4"/>
      <c r="F4" s="330"/>
      <c r="G4" s="330"/>
      <c r="H4" s="330"/>
      <c r="I4" s="330"/>
      <c r="J4" s="330"/>
      <c r="K4" s="330"/>
    </row>
    <row r="5" spans="2:3" ht="15.75" thickBot="1">
      <c r="B5" s="28"/>
      <c r="C5" s="4"/>
    </row>
    <row r="6" spans="2:11" ht="46.15" customHeight="1">
      <c r="B6" s="419"/>
      <c r="C6" s="127" t="s">
        <v>169</v>
      </c>
      <c r="D6" s="71" t="s">
        <v>446</v>
      </c>
      <c r="E6" s="72" t="s">
        <v>151</v>
      </c>
      <c r="F6" s="72" t="s">
        <v>154</v>
      </c>
      <c r="G6" s="72" t="s">
        <v>288</v>
      </c>
      <c r="H6" s="72" t="s">
        <v>290</v>
      </c>
      <c r="I6" s="72" t="s">
        <v>289</v>
      </c>
      <c r="J6" s="72" t="s">
        <v>286</v>
      </c>
      <c r="K6" s="72" t="s">
        <v>372</v>
      </c>
    </row>
    <row r="7" spans="2:13" ht="15.75" thickBot="1">
      <c r="B7" s="420"/>
      <c r="C7" s="166" t="s">
        <v>383</v>
      </c>
      <c r="D7" s="160" t="s">
        <v>125</v>
      </c>
      <c r="E7" s="161" t="s">
        <v>384</v>
      </c>
      <c r="F7" s="171" t="s">
        <v>155</v>
      </c>
      <c r="G7" s="171" t="s">
        <v>155</v>
      </c>
      <c r="H7" s="161" t="s">
        <v>384</v>
      </c>
      <c r="I7" s="161" t="s">
        <v>384</v>
      </c>
      <c r="J7" s="161" t="s">
        <v>384</v>
      </c>
      <c r="K7" s="161" t="s">
        <v>384</v>
      </c>
      <c r="M7" s="134"/>
    </row>
    <row r="8" spans="2:13" ht="15">
      <c r="B8" s="167" t="s">
        <v>464</v>
      </c>
      <c r="C8" s="163"/>
      <c r="D8" s="164"/>
      <c r="E8" s="159">
        <f>E9</f>
        <v>0</v>
      </c>
      <c r="F8" s="235">
        <v>0</v>
      </c>
      <c r="G8" s="235">
        <v>0</v>
      </c>
      <c r="H8" s="165">
        <f>E8-E8*(F8+G8)</f>
        <v>0</v>
      </c>
      <c r="I8" s="165">
        <v>0</v>
      </c>
      <c r="J8" s="165">
        <v>0</v>
      </c>
      <c r="K8" s="234">
        <f>H8-I8+J8</f>
        <v>0</v>
      </c>
      <c r="M8" s="135"/>
    </row>
    <row r="9" spans="2:11" ht="15.75" thickBot="1">
      <c r="B9" s="120" t="s">
        <v>291</v>
      </c>
      <c r="C9" s="376">
        <v>0</v>
      </c>
      <c r="D9" s="377">
        <v>0</v>
      </c>
      <c r="E9" s="111">
        <f>C9*D9/10^6</f>
        <v>0</v>
      </c>
      <c r="F9" s="111"/>
      <c r="G9" s="270"/>
      <c r="H9" s="272"/>
      <c r="I9" s="110"/>
      <c r="J9" s="110"/>
      <c r="K9" s="110"/>
    </row>
    <row r="10" spans="2:8" ht="15">
      <c r="B10" s="28"/>
      <c r="C10" s="4"/>
      <c r="G10" s="271"/>
      <c r="H10" s="273"/>
    </row>
    <row r="11" spans="2:8" ht="14.25" customHeight="1">
      <c r="B11" s="134"/>
      <c r="C11" s="4"/>
      <c r="G11" s="271"/>
      <c r="H11" s="274"/>
    </row>
    <row r="12" spans="7:8" ht="15">
      <c r="G12" s="271"/>
      <c r="H12" s="273"/>
    </row>
  </sheetData>
  <mergeCells count="1">
    <mergeCell ref="B6:B7"/>
  </mergeCells>
  <printOptions/>
  <pageMargins left="0.7" right="0.7" top="0.787401575" bottom="0.787401575" header="0.3" footer="0.3"/>
  <pageSetup horizontalDpi="600" verticalDpi="600" orientation="landscape" paperSize="9" scale="54" r:id="rId1"/>
  <colBreaks count="1" manualBreakCount="1">
    <brk id="11" max="16383"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
  <sheetViews>
    <sheetView zoomScale="90" zoomScaleNormal="90" workbookViewId="0" topLeftCell="A1">
      <selection activeCell="B8" sqref="B8"/>
    </sheetView>
  </sheetViews>
  <sheetFormatPr defaultColWidth="8.8515625" defaultRowHeight="15"/>
  <cols>
    <col min="1" max="1" width="5.00390625" style="5" bestFit="1" customWidth="1"/>
    <col min="2" max="2" width="48.7109375" style="5" customWidth="1"/>
    <col min="3" max="10" width="20.7109375" style="5" customWidth="1"/>
    <col min="11" max="11" width="12.7109375" style="5" bestFit="1" customWidth="1"/>
    <col min="12" max="12" width="11.421875" style="5" customWidth="1"/>
    <col min="13" max="16384" width="8.8515625" style="5" customWidth="1"/>
  </cols>
  <sheetData>
    <row r="1" ht="18.75">
      <c r="B1" s="6" t="s">
        <v>461</v>
      </c>
    </row>
    <row r="2" ht="4.5" customHeight="1"/>
    <row r="3" spans="2:10" ht="15">
      <c r="B3" s="69" t="s">
        <v>410</v>
      </c>
      <c r="C3" s="70"/>
      <c r="F3" s="330"/>
      <c r="G3" s="330"/>
      <c r="H3" s="330"/>
      <c r="I3" s="330"/>
      <c r="J3" s="330"/>
    </row>
    <row r="4" spans="2:10" ht="15">
      <c r="B4" s="28" t="s">
        <v>292</v>
      </c>
      <c r="C4" s="4"/>
      <c r="F4" s="330"/>
      <c r="G4" s="330"/>
      <c r="H4" s="330"/>
      <c r="I4" s="330"/>
      <c r="J4" s="330"/>
    </row>
    <row r="5" spans="2:3" ht="15.75" thickBot="1">
      <c r="B5" s="28"/>
      <c r="C5" s="4"/>
    </row>
    <row r="6" spans="2:10" ht="46.15" customHeight="1">
      <c r="B6" s="419"/>
      <c r="C6" s="127" t="s">
        <v>124</v>
      </c>
      <c r="D6" s="71" t="s">
        <v>446</v>
      </c>
      <c r="E6" s="72" t="s">
        <v>151</v>
      </c>
      <c r="F6" s="72" t="s">
        <v>154</v>
      </c>
      <c r="G6" s="72" t="s">
        <v>288</v>
      </c>
      <c r="H6" s="72" t="s">
        <v>294</v>
      </c>
      <c r="I6" s="72" t="s">
        <v>293</v>
      </c>
      <c r="J6" s="72" t="s">
        <v>295</v>
      </c>
    </row>
    <row r="7" spans="2:12" ht="15.75" thickBot="1">
      <c r="B7" s="420"/>
      <c r="C7" s="166" t="s">
        <v>383</v>
      </c>
      <c r="D7" s="160" t="s">
        <v>125</v>
      </c>
      <c r="E7" s="161" t="s">
        <v>384</v>
      </c>
      <c r="F7" s="171" t="s">
        <v>155</v>
      </c>
      <c r="G7" s="171" t="s">
        <v>155</v>
      </c>
      <c r="H7" s="161" t="s">
        <v>384</v>
      </c>
      <c r="I7" s="161" t="s">
        <v>384</v>
      </c>
      <c r="J7" s="161" t="s">
        <v>384</v>
      </c>
      <c r="L7" s="134"/>
    </row>
    <row r="8" spans="2:12" ht="15">
      <c r="B8" s="167" t="s">
        <v>462</v>
      </c>
      <c r="C8" s="163"/>
      <c r="D8" s="164"/>
      <c r="E8" s="159">
        <f>E9</f>
        <v>0</v>
      </c>
      <c r="F8" s="235">
        <v>0</v>
      </c>
      <c r="G8" s="235">
        <v>0</v>
      </c>
      <c r="H8" s="165">
        <f>E8-E8*(F8+G8)</f>
        <v>0</v>
      </c>
      <c r="I8" s="165">
        <v>0</v>
      </c>
      <c r="J8" s="234">
        <f>H8+I8</f>
        <v>0</v>
      </c>
      <c r="L8" s="135"/>
    </row>
    <row r="9" spans="2:10" ht="30.75" thickBot="1">
      <c r="B9" s="120" t="s">
        <v>296</v>
      </c>
      <c r="C9" s="376">
        <v>0</v>
      </c>
      <c r="D9" s="377">
        <v>0</v>
      </c>
      <c r="E9" s="111">
        <f>C9*D9/10^6</f>
        <v>0</v>
      </c>
      <c r="F9" s="111"/>
      <c r="G9" s="111"/>
      <c r="H9" s="110"/>
      <c r="I9" s="110"/>
      <c r="J9" s="110"/>
    </row>
    <row r="10" spans="2:3" ht="15">
      <c r="B10" s="28"/>
      <c r="C10" s="4"/>
    </row>
    <row r="11" spans="2:8" ht="14.25" customHeight="1">
      <c r="B11" s="134"/>
      <c r="C11" s="4"/>
      <c r="H11" s="275"/>
    </row>
  </sheetData>
  <mergeCells count="1">
    <mergeCell ref="B6:B7"/>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zoomScale="90" zoomScaleNormal="90" workbookViewId="0" topLeftCell="A1">
      <selection activeCell="I15" sqref="I15"/>
    </sheetView>
  </sheetViews>
  <sheetFormatPr defaultColWidth="8.8515625" defaultRowHeight="15"/>
  <cols>
    <col min="1" max="1" width="5.00390625" style="5" bestFit="1" customWidth="1"/>
    <col min="2" max="2" width="42.8515625" style="5" bestFit="1" customWidth="1"/>
    <col min="3" max="11" width="20.7109375" style="5" customWidth="1"/>
    <col min="12" max="16384" width="8.8515625" style="5" customWidth="1"/>
  </cols>
  <sheetData>
    <row r="1" ht="18.75">
      <c r="B1" s="6" t="s">
        <v>297</v>
      </c>
    </row>
    <row r="2" ht="4.5" customHeight="1"/>
    <row r="4" spans="2:3" ht="15">
      <c r="B4" s="7" t="s">
        <v>409</v>
      </c>
      <c r="C4" s="29" t="s">
        <v>306</v>
      </c>
    </row>
    <row r="5" spans="2:3" ht="15">
      <c r="B5" s="28" t="s">
        <v>298</v>
      </c>
      <c r="C5" s="4" t="s">
        <v>375</v>
      </c>
    </row>
    <row r="6" ht="15">
      <c r="C6" s="4" t="s">
        <v>376</v>
      </c>
    </row>
    <row r="7" ht="15.75" thickBot="1">
      <c r="C7" s="4"/>
    </row>
    <row r="8" spans="2:11" ht="30">
      <c r="B8" s="436"/>
      <c r="C8" s="240" t="s">
        <v>75</v>
      </c>
      <c r="D8" s="241" t="s">
        <v>303</v>
      </c>
      <c r="E8" s="71" t="s">
        <v>304</v>
      </c>
      <c r="F8" s="72" t="s">
        <v>302</v>
      </c>
      <c r="G8" s="252" t="s">
        <v>82</v>
      </c>
      <c r="H8" s="240" t="s">
        <v>305</v>
      </c>
      <c r="I8" s="241" t="s">
        <v>303</v>
      </c>
      <c r="J8" s="257" t="s">
        <v>305</v>
      </c>
      <c r="K8" s="252" t="s">
        <v>350</v>
      </c>
    </row>
    <row r="9" spans="2:11" ht="15.75" thickBot="1">
      <c r="B9" s="437"/>
      <c r="C9" s="236" t="s">
        <v>3</v>
      </c>
      <c r="D9" s="438" t="s">
        <v>4</v>
      </c>
      <c r="E9" s="439"/>
      <c r="F9" s="440"/>
      <c r="G9" s="253" t="s">
        <v>126</v>
      </c>
      <c r="H9" s="236" t="s">
        <v>3</v>
      </c>
      <c r="I9" s="236" t="s">
        <v>4</v>
      </c>
      <c r="J9" s="253" t="s">
        <v>126</v>
      </c>
      <c r="K9" s="253" t="s">
        <v>126</v>
      </c>
    </row>
    <row r="10" spans="2:11" ht="15">
      <c r="B10" s="67" t="s">
        <v>299</v>
      </c>
      <c r="C10" s="250">
        <v>0</v>
      </c>
      <c r="D10" s="242">
        <v>0</v>
      </c>
      <c r="E10" s="243">
        <v>0</v>
      </c>
      <c r="F10" s="244">
        <f>D10-E10</f>
        <v>0</v>
      </c>
      <c r="G10" s="250">
        <f>C10*F10/1000</f>
        <v>0</v>
      </c>
      <c r="H10" s="250">
        <v>0</v>
      </c>
      <c r="I10" s="242">
        <v>0</v>
      </c>
      <c r="J10" s="256">
        <f>H10*I10/1000</f>
        <v>0</v>
      </c>
      <c r="K10" s="256">
        <f>G10+J10</f>
        <v>0</v>
      </c>
    </row>
    <row r="11" spans="2:11" ht="15.75" thickBot="1">
      <c r="B11" s="237" t="s">
        <v>300</v>
      </c>
      <c r="C11" s="249">
        <v>0</v>
      </c>
      <c r="D11" s="246">
        <v>0</v>
      </c>
      <c r="E11" s="247">
        <v>0</v>
      </c>
      <c r="F11" s="248">
        <f>D11-E11</f>
        <v>0</v>
      </c>
      <c r="G11" s="249">
        <f>C11*F11/1000</f>
        <v>0</v>
      </c>
      <c r="H11" s="249">
        <v>0</v>
      </c>
      <c r="I11" s="246">
        <v>0</v>
      </c>
      <c r="J11" s="249">
        <f>H11*I11/1000</f>
        <v>0</v>
      </c>
      <c r="K11" s="249">
        <f aca="true" t="shared" si="0" ref="K11">G11+J11</f>
        <v>0</v>
      </c>
    </row>
    <row r="12" spans="2:11" ht="15.75" thickBot="1">
      <c r="B12" s="238" t="s">
        <v>301</v>
      </c>
      <c r="C12" s="251">
        <f>SUM(C10:C11)</f>
        <v>0</v>
      </c>
      <c r="D12" s="225"/>
      <c r="E12" s="226"/>
      <c r="F12" s="245"/>
      <c r="G12" s="254">
        <f>SUM(G10:G11)</f>
        <v>0</v>
      </c>
      <c r="H12" s="239"/>
      <c r="I12" s="239"/>
      <c r="J12" s="254">
        <f>SUM(J10:J11)</f>
        <v>0</v>
      </c>
      <c r="K12" s="254">
        <f>SUM(K10:K11)</f>
        <v>0</v>
      </c>
    </row>
    <row r="13" ht="15">
      <c r="B13" s="255" t="s">
        <v>307</v>
      </c>
    </row>
    <row r="14" ht="15">
      <c r="B14" s="255"/>
    </row>
    <row r="15" spans="2:10" ht="15">
      <c r="B15" s="26"/>
      <c r="G15" s="135"/>
      <c r="J15" s="135"/>
    </row>
    <row r="16" spans="7:10" ht="15">
      <c r="G16" s="135"/>
      <c r="J16" s="135"/>
    </row>
    <row r="17" ht="15">
      <c r="K17" s="135"/>
    </row>
  </sheetData>
  <mergeCells count="2">
    <mergeCell ref="B8:B9"/>
    <mergeCell ref="D9:F9"/>
  </mergeCells>
  <printOptions/>
  <pageMargins left="0.7" right="0.7" top="0.787401575" bottom="0.7874015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92"/>
  <sheetViews>
    <sheetView zoomScale="90" zoomScaleNormal="90" workbookViewId="0" topLeftCell="A41"/>
  </sheetViews>
  <sheetFormatPr defaultColWidth="8.8515625" defaultRowHeight="15"/>
  <cols>
    <col min="1" max="1" width="5.00390625" style="5" bestFit="1" customWidth="1"/>
    <col min="2" max="2" width="67.421875" style="5" customWidth="1"/>
    <col min="3" max="12" width="20.7109375" style="5" customWidth="1"/>
    <col min="13" max="16384" width="8.8515625" style="5" customWidth="1"/>
  </cols>
  <sheetData>
    <row r="1" spans="2:6" ht="18.75">
      <c r="B1" s="6" t="s">
        <v>308</v>
      </c>
      <c r="C1" s="330"/>
      <c r="D1" s="330"/>
      <c r="E1" s="330"/>
      <c r="F1" s="330"/>
    </row>
    <row r="2" spans="3:6" ht="4.5" customHeight="1">
      <c r="C2" s="330"/>
      <c r="D2" s="330"/>
      <c r="E2" s="330"/>
      <c r="F2" s="330"/>
    </row>
    <row r="4" spans="2:3" ht="15">
      <c r="B4" s="7" t="s">
        <v>407</v>
      </c>
      <c r="C4" s="4"/>
    </row>
    <row r="5" spans="2:3" ht="15">
      <c r="B5" s="28" t="s">
        <v>309</v>
      </c>
      <c r="C5" s="4"/>
    </row>
    <row r="6" ht="15">
      <c r="C6" s="4"/>
    </row>
    <row r="7" spans="2:5" ht="15">
      <c r="B7" s="28" t="s">
        <v>316</v>
      </c>
      <c r="C7" s="4"/>
      <c r="E7" s="134"/>
    </row>
    <row r="8" ht="15.75" thickBot="1">
      <c r="C8" s="4"/>
    </row>
    <row r="9" spans="2:3" ht="15">
      <c r="B9" s="67" t="s">
        <v>325</v>
      </c>
      <c r="C9" s="277"/>
    </row>
    <row r="10" spans="2:5" ht="15.75" thickBot="1">
      <c r="B10" s="302" t="s">
        <v>387</v>
      </c>
      <c r="C10" s="278">
        <f>C12+C24</f>
        <v>0</v>
      </c>
      <c r="E10" s="135"/>
    </row>
    <row r="11" spans="2:3" ht="15">
      <c r="B11" s="303" t="s">
        <v>326</v>
      </c>
      <c r="C11" s="264"/>
    </row>
    <row r="12" spans="2:5" ht="15.75" thickBot="1">
      <c r="B12" s="302" t="s">
        <v>387</v>
      </c>
      <c r="C12" s="125">
        <f>C20+C22</f>
        <v>0</v>
      </c>
      <c r="E12" s="135"/>
    </row>
    <row r="13" spans="2:3" ht="15">
      <c r="B13" s="303" t="s">
        <v>327</v>
      </c>
      <c r="C13" s="264"/>
    </row>
    <row r="14" spans="2:3" ht="15">
      <c r="B14" s="304" t="s">
        <v>388</v>
      </c>
      <c r="C14" s="279">
        <v>0</v>
      </c>
    </row>
    <row r="15" spans="2:3" ht="15">
      <c r="B15" s="304" t="s">
        <v>389</v>
      </c>
      <c r="C15" s="279">
        <v>0</v>
      </c>
    </row>
    <row r="16" spans="2:3" ht="15">
      <c r="B16" s="304" t="s">
        <v>390</v>
      </c>
      <c r="C16" s="279">
        <v>0</v>
      </c>
    </row>
    <row r="17" spans="2:3" ht="15">
      <c r="B17" s="304" t="s">
        <v>391</v>
      </c>
      <c r="C17" s="279">
        <f>C14-C15+C16</f>
        <v>0</v>
      </c>
    </row>
    <row r="18" spans="2:3" ht="15">
      <c r="B18" s="304" t="s">
        <v>317</v>
      </c>
      <c r="C18" s="280">
        <v>0</v>
      </c>
    </row>
    <row r="19" spans="2:3" ht="15">
      <c r="B19" s="304" t="s">
        <v>318</v>
      </c>
      <c r="C19" s="280">
        <v>0</v>
      </c>
    </row>
    <row r="20" spans="2:5" ht="15.75" thickBot="1">
      <c r="B20" s="305" t="s">
        <v>387</v>
      </c>
      <c r="C20" s="391">
        <f>C17+C17*(C18+C19)/100</f>
        <v>0</v>
      </c>
      <c r="E20" s="135"/>
    </row>
    <row r="21" spans="2:3" ht="15">
      <c r="B21" s="303" t="s">
        <v>328</v>
      </c>
      <c r="C21" s="392"/>
    </row>
    <row r="22" spans="2:5" ht="15.75" thickBot="1">
      <c r="B22" s="302" t="s">
        <v>387</v>
      </c>
      <c r="C22" s="281">
        <f>(C20+C24)*0.2</f>
        <v>0</v>
      </c>
      <c r="E22" s="135"/>
    </row>
    <row r="23" spans="2:3" ht="15">
      <c r="B23" s="303" t="s">
        <v>329</v>
      </c>
      <c r="C23" s="393"/>
    </row>
    <row r="24" spans="2:5" ht="15.75" thickBot="1">
      <c r="B24" s="302" t="s">
        <v>387</v>
      </c>
      <c r="C24" s="281">
        <f>C29+C37+C53+C66</f>
        <v>0</v>
      </c>
      <c r="E24" s="135"/>
    </row>
    <row r="25" spans="2:3" ht="15">
      <c r="B25" s="303" t="s">
        <v>330</v>
      </c>
      <c r="C25" s="393"/>
    </row>
    <row r="26" spans="2:3" ht="15">
      <c r="B26" s="304" t="s">
        <v>319</v>
      </c>
      <c r="C26" s="280">
        <v>0</v>
      </c>
    </row>
    <row r="27" spans="2:3" ht="15">
      <c r="B27" s="304" t="s">
        <v>392</v>
      </c>
      <c r="C27" s="280">
        <v>0</v>
      </c>
    </row>
    <row r="28" spans="2:3" ht="15">
      <c r="B28" s="304" t="s">
        <v>393</v>
      </c>
      <c r="C28" s="279">
        <v>0</v>
      </c>
    </row>
    <row r="29" spans="2:5" ht="15.75" thickBot="1">
      <c r="B29" s="302" t="s">
        <v>387</v>
      </c>
      <c r="C29" s="281">
        <f>C26*C27/10^6+C28</f>
        <v>0</v>
      </c>
      <c r="E29" s="135"/>
    </row>
    <row r="30" spans="2:3" ht="15">
      <c r="B30" s="303" t="s">
        <v>331</v>
      </c>
      <c r="C30" s="393"/>
    </row>
    <row r="31" spans="2:3" ht="15">
      <c r="B31" s="304" t="s">
        <v>388</v>
      </c>
      <c r="C31" s="279">
        <v>0</v>
      </c>
    </row>
    <row r="32" spans="2:3" ht="15">
      <c r="B32" s="304" t="s">
        <v>389</v>
      </c>
      <c r="C32" s="279">
        <v>0</v>
      </c>
    </row>
    <row r="33" spans="2:3" ht="15">
      <c r="B33" s="304" t="s">
        <v>390</v>
      </c>
      <c r="C33" s="279">
        <v>0</v>
      </c>
    </row>
    <row r="34" spans="2:3" ht="15">
      <c r="B34" s="304" t="s">
        <v>391</v>
      </c>
      <c r="C34" s="279">
        <f>C31-C32+C33</f>
        <v>0</v>
      </c>
    </row>
    <row r="35" spans="2:3" ht="15">
      <c r="B35" s="304" t="s">
        <v>317</v>
      </c>
      <c r="C35" s="280">
        <v>0</v>
      </c>
    </row>
    <row r="36" spans="2:3" ht="15">
      <c r="B36" s="304" t="s">
        <v>318</v>
      </c>
      <c r="C36" s="280">
        <v>0</v>
      </c>
    </row>
    <row r="37" spans="2:5" ht="15.75" thickBot="1">
      <c r="B37" s="302" t="s">
        <v>387</v>
      </c>
      <c r="C37" s="281">
        <f>C34+C34*(C35+C36)/100</f>
        <v>0</v>
      </c>
      <c r="E37" s="135"/>
    </row>
    <row r="38" spans="2:3" ht="15">
      <c r="B38" s="303" t="s">
        <v>332</v>
      </c>
      <c r="C38" s="393"/>
    </row>
    <row r="39" spans="2:3" ht="15">
      <c r="B39" s="304" t="s">
        <v>319</v>
      </c>
      <c r="C39" s="280">
        <v>0</v>
      </c>
    </row>
    <row r="40" spans="2:3" ht="15">
      <c r="B40" s="304" t="s">
        <v>320</v>
      </c>
      <c r="C40" s="280">
        <v>0</v>
      </c>
    </row>
    <row r="41" spans="2:3" ht="15">
      <c r="B41" s="304" t="s">
        <v>392</v>
      </c>
      <c r="C41" s="280">
        <v>0</v>
      </c>
    </row>
    <row r="42" spans="2:3" ht="15">
      <c r="B42" s="304" t="s">
        <v>394</v>
      </c>
      <c r="C42" s="279">
        <f>C39*C40/100*C41/10^6</f>
        <v>0</v>
      </c>
    </row>
    <row r="43" spans="2:3" ht="15">
      <c r="B43" s="304" t="s">
        <v>321</v>
      </c>
      <c r="C43" s="280">
        <v>0</v>
      </c>
    </row>
    <row r="44" spans="2:3" ht="15">
      <c r="B44" s="304" t="s">
        <v>320</v>
      </c>
      <c r="C44" s="280">
        <v>0</v>
      </c>
    </row>
    <row r="45" spans="2:3" ht="15">
      <c r="B45" s="304" t="s">
        <v>392</v>
      </c>
      <c r="C45" s="280">
        <v>0</v>
      </c>
    </row>
    <row r="46" spans="2:3" ht="15">
      <c r="B46" s="304" t="s">
        <v>395</v>
      </c>
      <c r="C46" s="279">
        <f>C43*C44/100*C45/10^6</f>
        <v>0</v>
      </c>
    </row>
    <row r="47" spans="2:3" ht="15">
      <c r="B47" s="304" t="s">
        <v>322</v>
      </c>
      <c r="C47" s="280">
        <v>0</v>
      </c>
    </row>
    <row r="48" spans="2:3" ht="15">
      <c r="B48" s="304" t="s">
        <v>323</v>
      </c>
      <c r="C48" s="279">
        <v>0</v>
      </c>
    </row>
    <row r="49" spans="2:3" ht="15">
      <c r="B49" s="304" t="s">
        <v>324</v>
      </c>
      <c r="C49" s="280">
        <f>C47*C48/100</f>
        <v>0</v>
      </c>
    </row>
    <row r="50" spans="2:3" ht="15">
      <c r="B50" s="304" t="s">
        <v>320</v>
      </c>
      <c r="C50" s="280">
        <v>0</v>
      </c>
    </row>
    <row r="51" spans="2:3" ht="15">
      <c r="B51" s="304" t="s">
        <v>392</v>
      </c>
      <c r="C51" s="280">
        <v>0</v>
      </c>
    </row>
    <row r="52" spans="2:3" ht="15">
      <c r="B52" s="304" t="s">
        <v>396</v>
      </c>
      <c r="C52" s="279">
        <f>C49*C50/100*C51/10^6</f>
        <v>0</v>
      </c>
    </row>
    <row r="53" spans="2:5" ht="15.75" thickBot="1">
      <c r="B53" s="302" t="s">
        <v>387</v>
      </c>
      <c r="C53" s="281">
        <f>C42+C46-C52</f>
        <v>0</v>
      </c>
      <c r="E53" s="135"/>
    </row>
    <row r="54" spans="2:3" ht="15">
      <c r="B54" s="306" t="s">
        <v>333</v>
      </c>
      <c r="C54" s="394"/>
    </row>
    <row r="55" spans="2:3" ht="15">
      <c r="B55" s="304" t="s">
        <v>319</v>
      </c>
      <c r="C55" s="280">
        <v>0</v>
      </c>
    </row>
    <row r="56" spans="2:3" ht="15">
      <c r="B56" s="304" t="s">
        <v>392</v>
      </c>
      <c r="C56" s="280">
        <v>0</v>
      </c>
    </row>
    <row r="57" spans="2:3" ht="15">
      <c r="B57" s="304" t="s">
        <v>394</v>
      </c>
      <c r="C57" s="279">
        <f>C55*C56/10^6</f>
        <v>0</v>
      </c>
    </row>
    <row r="58" spans="2:3" ht="15">
      <c r="B58" s="304" t="s">
        <v>321</v>
      </c>
      <c r="C58" s="280">
        <v>0</v>
      </c>
    </row>
    <row r="59" spans="2:3" ht="15">
      <c r="B59" s="304" t="s">
        <v>392</v>
      </c>
      <c r="C59" s="280">
        <v>0</v>
      </c>
    </row>
    <row r="60" spans="2:3" ht="15">
      <c r="B60" s="304" t="s">
        <v>395</v>
      </c>
      <c r="C60" s="279">
        <f>C58*C59/10^6</f>
        <v>0</v>
      </c>
    </row>
    <row r="61" spans="2:3" ht="15">
      <c r="B61" s="304" t="s">
        <v>322</v>
      </c>
      <c r="C61" s="280">
        <v>0</v>
      </c>
    </row>
    <row r="62" spans="2:3" ht="15">
      <c r="B62" s="304" t="s">
        <v>323</v>
      </c>
      <c r="C62" s="280">
        <v>0</v>
      </c>
    </row>
    <row r="63" spans="2:3" ht="15">
      <c r="B63" s="304" t="s">
        <v>324</v>
      </c>
      <c r="C63" s="280">
        <f>C61*C62/100</f>
        <v>0</v>
      </c>
    </row>
    <row r="64" spans="2:3" ht="15">
      <c r="B64" s="304" t="s">
        <v>392</v>
      </c>
      <c r="C64" s="280">
        <v>0</v>
      </c>
    </row>
    <row r="65" spans="2:3" ht="15">
      <c r="B65" s="304" t="s">
        <v>396</v>
      </c>
      <c r="C65" s="279">
        <f>C63*C64/10^6</f>
        <v>0</v>
      </c>
    </row>
    <row r="66" spans="2:5" ht="15.75" thickBot="1">
      <c r="B66" s="302" t="s">
        <v>387</v>
      </c>
      <c r="C66" s="281">
        <f>C57+C60-C65</f>
        <v>0</v>
      </c>
      <c r="E66" s="135"/>
    </row>
    <row r="67" ht="15">
      <c r="C67" s="4"/>
    </row>
    <row r="68" ht="15.75" thickBot="1">
      <c r="C68" s="4"/>
    </row>
    <row r="69" spans="2:8" ht="30">
      <c r="B69" s="436"/>
      <c r="C69" s="241" t="s">
        <v>315</v>
      </c>
      <c r="D69" s="71" t="s">
        <v>313</v>
      </c>
      <c r="E69" s="71" t="s">
        <v>288</v>
      </c>
      <c r="F69" s="72" t="s">
        <v>314</v>
      </c>
      <c r="H69" s="134"/>
    </row>
    <row r="70" spans="2:13" ht="15.75" thickBot="1">
      <c r="B70" s="437"/>
      <c r="C70" s="265" t="s">
        <v>384</v>
      </c>
      <c r="D70" s="261" t="s">
        <v>155</v>
      </c>
      <c r="E70" s="261" t="s">
        <v>155</v>
      </c>
      <c r="F70" s="171" t="s">
        <v>384</v>
      </c>
      <c r="M70" s="134"/>
    </row>
    <row r="71" spans="2:8" ht="15">
      <c r="B71" s="259" t="s">
        <v>310</v>
      </c>
      <c r="C71" s="266">
        <f>C12</f>
        <v>0</v>
      </c>
      <c r="D71" s="267">
        <v>0</v>
      </c>
      <c r="E71" s="267">
        <v>0</v>
      </c>
      <c r="F71" s="263">
        <f>C71-C71*(D71+E71)/100</f>
        <v>0</v>
      </c>
      <c r="H71" s="135"/>
    </row>
    <row r="72" spans="2:8" ht="15.75" thickBot="1">
      <c r="B72" s="258" t="s">
        <v>311</v>
      </c>
      <c r="C72" s="268">
        <f>C24</f>
        <v>0</v>
      </c>
      <c r="D72" s="262">
        <v>0</v>
      </c>
      <c r="E72" s="262">
        <v>0</v>
      </c>
      <c r="F72" s="150">
        <f aca="true" t="shared" si="0" ref="F72">C72-C72*(D72+E72)/100</f>
        <v>0</v>
      </c>
      <c r="H72" s="135"/>
    </row>
    <row r="73" spans="2:8" ht="15.75" thickBot="1">
      <c r="B73" s="238" t="s">
        <v>312</v>
      </c>
      <c r="C73" s="269">
        <f>C71+C72</f>
        <v>0</v>
      </c>
      <c r="D73" s="226"/>
      <c r="E73" s="226"/>
      <c r="F73" s="286">
        <f>F71+F72</f>
        <v>0</v>
      </c>
      <c r="H73" s="135"/>
    </row>
    <row r="74" ht="15">
      <c r="B74" s="255" t="s">
        <v>307</v>
      </c>
    </row>
    <row r="75" ht="15">
      <c r="C75" s="135"/>
    </row>
    <row r="76" ht="15">
      <c r="C76" s="135"/>
    </row>
    <row r="77" spans="2:8" ht="15">
      <c r="B77" s="69" t="s">
        <v>408</v>
      </c>
      <c r="C77" s="135"/>
      <c r="D77" s="330"/>
      <c r="E77" s="330"/>
      <c r="F77" s="330"/>
      <c r="G77" s="330"/>
      <c r="H77" s="330"/>
    </row>
    <row r="78" spans="2:8" ht="15">
      <c r="B78" s="28" t="s">
        <v>334</v>
      </c>
      <c r="C78" s="135"/>
      <c r="D78" s="330"/>
      <c r="E78" s="330"/>
      <c r="F78" s="330"/>
      <c r="G78" s="330"/>
      <c r="H78" s="330"/>
    </row>
    <row r="79" spans="2:3" ht="15.75" thickBot="1">
      <c r="B79" s="28"/>
      <c r="C79" s="4"/>
    </row>
    <row r="80" spans="2:12" ht="61.15" customHeight="1">
      <c r="B80" s="419"/>
      <c r="C80" s="241" t="s">
        <v>335</v>
      </c>
      <c r="D80" s="71" t="s">
        <v>446</v>
      </c>
      <c r="E80" s="72" t="s">
        <v>336</v>
      </c>
      <c r="F80" s="241" t="s">
        <v>343</v>
      </c>
      <c r="G80" s="72" t="s">
        <v>156</v>
      </c>
      <c r="H80" s="127" t="s">
        <v>154</v>
      </c>
      <c r="I80" s="71" t="s">
        <v>288</v>
      </c>
      <c r="J80" s="72" t="s">
        <v>344</v>
      </c>
      <c r="L80" s="134"/>
    </row>
    <row r="81" spans="2:13" ht="15.75" thickBot="1">
      <c r="B81" s="420"/>
      <c r="C81" s="169" t="s">
        <v>383</v>
      </c>
      <c r="D81" s="160" t="s">
        <v>125</v>
      </c>
      <c r="E81" s="161" t="s">
        <v>384</v>
      </c>
      <c r="F81" s="265" t="s">
        <v>155</v>
      </c>
      <c r="G81" s="171" t="s">
        <v>384</v>
      </c>
      <c r="H81" s="260" t="s">
        <v>155</v>
      </c>
      <c r="I81" s="261" t="s">
        <v>155</v>
      </c>
      <c r="J81" s="161" t="s">
        <v>384</v>
      </c>
      <c r="M81" s="134"/>
    </row>
    <row r="82" spans="2:13" ht="15">
      <c r="B82" s="167" t="s">
        <v>349</v>
      </c>
      <c r="C82" s="288"/>
      <c r="D82" s="164"/>
      <c r="E82" s="159"/>
      <c r="F82" s="298"/>
      <c r="G82" s="235"/>
      <c r="H82" s="294"/>
      <c r="I82" s="289"/>
      <c r="J82" s="276">
        <f>SUM(J83,J86,J89,J90)</f>
        <v>0</v>
      </c>
      <c r="L82" s="135"/>
      <c r="M82" s="135"/>
    </row>
    <row r="83" spans="2:13" ht="15">
      <c r="B83" s="284" t="s">
        <v>337</v>
      </c>
      <c r="C83" s="290"/>
      <c r="D83" s="282"/>
      <c r="E83" s="114">
        <f>SUM(E84:E85)</f>
        <v>0</v>
      </c>
      <c r="F83" s="299">
        <v>0</v>
      </c>
      <c r="G83" s="114">
        <f>E83-E83*F83</f>
        <v>0</v>
      </c>
      <c r="H83" s="296">
        <v>0</v>
      </c>
      <c r="I83" s="291">
        <v>0</v>
      </c>
      <c r="J83" s="287">
        <f>G83-G83*(H83+I83)/100</f>
        <v>0</v>
      </c>
      <c r="L83" s="135"/>
      <c r="M83" s="135"/>
    </row>
    <row r="84" spans="2:13" ht="15">
      <c r="B84" s="285" t="s">
        <v>341</v>
      </c>
      <c r="C84" s="395">
        <v>0</v>
      </c>
      <c r="D84" s="375">
        <v>0</v>
      </c>
      <c r="E84" s="114">
        <f>C84*D84/10^6</f>
        <v>0</v>
      </c>
      <c r="F84" s="299"/>
      <c r="G84" s="283"/>
      <c r="H84" s="295"/>
      <c r="I84" s="292"/>
      <c r="J84" s="287"/>
      <c r="M84" s="135"/>
    </row>
    <row r="85" spans="2:13" ht="15">
      <c r="B85" s="285" t="s">
        <v>342</v>
      </c>
      <c r="C85" s="395">
        <v>0</v>
      </c>
      <c r="D85" s="375">
        <v>0</v>
      </c>
      <c r="E85" s="114">
        <f>C85*D85/10^6</f>
        <v>0</v>
      </c>
      <c r="F85" s="299"/>
      <c r="G85" s="283"/>
      <c r="H85" s="295"/>
      <c r="I85" s="292"/>
      <c r="J85" s="287"/>
      <c r="M85" s="135"/>
    </row>
    <row r="86" spans="2:13" ht="15">
      <c r="B86" s="284" t="s">
        <v>338</v>
      </c>
      <c r="C86" s="396"/>
      <c r="D86" s="375"/>
      <c r="E86" s="114">
        <f>SUM(E87:E88)</f>
        <v>0</v>
      </c>
      <c r="F86" s="299">
        <v>0</v>
      </c>
      <c r="G86" s="114">
        <f>E86-E86*F86</f>
        <v>0</v>
      </c>
      <c r="H86" s="296">
        <v>0</v>
      </c>
      <c r="I86" s="291">
        <v>0</v>
      </c>
      <c r="J86" s="287">
        <f>G86-G86*(H86+I86)/100</f>
        <v>0</v>
      </c>
      <c r="L86" s="135"/>
      <c r="M86" s="135"/>
    </row>
    <row r="87" spans="2:13" ht="15">
      <c r="B87" s="285" t="s">
        <v>341</v>
      </c>
      <c r="C87" s="395">
        <v>0</v>
      </c>
      <c r="D87" s="375">
        <v>0</v>
      </c>
      <c r="E87" s="114">
        <f>C87*D87/10^6</f>
        <v>0</v>
      </c>
      <c r="F87" s="299"/>
      <c r="G87" s="283"/>
      <c r="H87" s="295"/>
      <c r="I87" s="292"/>
      <c r="J87" s="287"/>
      <c r="M87" s="135"/>
    </row>
    <row r="88" spans="2:13" ht="15">
      <c r="B88" s="285" t="s">
        <v>342</v>
      </c>
      <c r="C88" s="395">
        <v>0</v>
      </c>
      <c r="D88" s="375">
        <v>0</v>
      </c>
      <c r="E88" s="114">
        <f>C88*D88/10^6</f>
        <v>0</v>
      </c>
      <c r="F88" s="299"/>
      <c r="G88" s="283"/>
      <c r="H88" s="295"/>
      <c r="I88" s="292"/>
      <c r="J88" s="287"/>
      <c r="M88" s="135"/>
    </row>
    <row r="89" spans="2:13" ht="15">
      <c r="B89" s="284" t="s">
        <v>339</v>
      </c>
      <c r="C89" s="395">
        <v>0</v>
      </c>
      <c r="D89" s="375">
        <v>0</v>
      </c>
      <c r="E89" s="114">
        <f>C89*D89/10^6</f>
        <v>0</v>
      </c>
      <c r="F89" s="299">
        <v>0</v>
      </c>
      <c r="G89" s="114">
        <f>E89-E89*F89</f>
        <v>0</v>
      </c>
      <c r="H89" s="296">
        <v>0</v>
      </c>
      <c r="I89" s="291">
        <v>0</v>
      </c>
      <c r="J89" s="287">
        <f>G89-G89*(H89+I89)/100</f>
        <v>0</v>
      </c>
      <c r="L89" s="135"/>
      <c r="M89" s="135"/>
    </row>
    <row r="90" spans="2:13" ht="15.75" thickBot="1">
      <c r="B90" s="120" t="s">
        <v>340</v>
      </c>
      <c r="C90" s="397">
        <v>0</v>
      </c>
      <c r="D90" s="377">
        <v>0</v>
      </c>
      <c r="E90" s="111">
        <f>C90*D90/10^6</f>
        <v>0</v>
      </c>
      <c r="F90" s="300">
        <v>0</v>
      </c>
      <c r="G90" s="111">
        <f>E90-E90*F90</f>
        <v>0</v>
      </c>
      <c r="H90" s="297">
        <v>0</v>
      </c>
      <c r="I90" s="126">
        <v>0</v>
      </c>
      <c r="J90" s="293">
        <f>G90-G90*(H90+I90)/100</f>
        <v>0</v>
      </c>
      <c r="L90" s="135"/>
      <c r="M90" s="135"/>
    </row>
    <row r="91" spans="2:3" ht="15">
      <c r="B91" s="28"/>
      <c r="C91" s="4"/>
    </row>
    <row r="92" spans="2:9" ht="14.25" customHeight="1">
      <c r="B92" s="134"/>
      <c r="C92" s="4"/>
      <c r="I92" s="275"/>
    </row>
  </sheetData>
  <mergeCells count="2">
    <mergeCell ref="B69:B70"/>
    <mergeCell ref="B80:B81"/>
  </mergeCells>
  <printOptions/>
  <pageMargins left="0.7" right="0.7" top="0.787401575" bottom="0.787401575" header="0.3" footer="0.3"/>
  <pageSetup horizontalDpi="600" verticalDpi="600" orientation="portrait" paperSize="9" scale="50" r:id="rId3"/>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zoomScale="90" zoomScaleNormal="90" workbookViewId="0" topLeftCell="A2">
      <selection activeCell="B23" sqref="B23"/>
    </sheetView>
  </sheetViews>
  <sheetFormatPr defaultColWidth="8.8515625" defaultRowHeight="15"/>
  <cols>
    <col min="1" max="1" width="5.00390625" style="5" bestFit="1" customWidth="1"/>
    <col min="2" max="2" width="67.421875" style="5" customWidth="1"/>
    <col min="3" max="9" width="20.7109375" style="5" customWidth="1"/>
    <col min="10" max="16384" width="8.8515625" style="5" customWidth="1"/>
  </cols>
  <sheetData>
    <row r="1" ht="18.75">
      <c r="B1" s="6" t="s">
        <v>346</v>
      </c>
    </row>
    <row r="2" ht="4.5" customHeight="1"/>
    <row r="4" spans="2:3" ht="15">
      <c r="B4" s="7" t="s">
        <v>406</v>
      </c>
      <c r="C4" s="4"/>
    </row>
    <row r="5" spans="2:3" ht="15">
      <c r="B5" s="28" t="s">
        <v>345</v>
      </c>
      <c r="C5" s="4"/>
    </row>
    <row r="6" ht="15">
      <c r="C6" s="4"/>
    </row>
    <row r="7" spans="2:3" ht="15">
      <c r="B7" s="28" t="s">
        <v>454</v>
      </c>
      <c r="C7" s="4"/>
    </row>
    <row r="8" ht="15.75" thickBot="1">
      <c r="C8" s="4"/>
    </row>
    <row r="9" spans="2:3" ht="15.75" thickBot="1">
      <c r="B9" s="259" t="s">
        <v>348</v>
      </c>
      <c r="C9" s="301">
        <v>0</v>
      </c>
    </row>
    <row r="10" spans="2:3" ht="15.75" thickBot="1">
      <c r="B10" s="238" t="s">
        <v>347</v>
      </c>
      <c r="C10" s="308">
        <v>0</v>
      </c>
    </row>
    <row r="11" spans="2:3" ht="15">
      <c r="B11" s="67" t="s">
        <v>397</v>
      </c>
      <c r="C11" s="309">
        <v>0</v>
      </c>
    </row>
    <row r="12" spans="2:3" ht="15.75" thickBot="1">
      <c r="B12" s="231" t="s">
        <v>398</v>
      </c>
      <c r="C12" s="278" t="e">
        <f>C11/C10*100</f>
        <v>#DIV/0!</v>
      </c>
    </row>
    <row r="13" spans="2:3" ht="15">
      <c r="B13" s="67" t="str">
        <f>"Capital stock as of 31.12."&amp;RIGHT($B$4,4)-1&amp;" (in constant 2010 prices, million NAC)"</f>
        <v>Capital stock as of 31.12.2019 (in constant 2010 prices, million NAC)</v>
      </c>
      <c r="C13" s="309">
        <v>0</v>
      </c>
    </row>
    <row r="14" spans="2:3" ht="15.75" thickBot="1">
      <c r="B14" s="231" t="str">
        <f>"Capital stock as of 31.12."&amp;RIGHT($B$4,4)&amp;" (in constant 2010 prices, million NAC)"</f>
        <v>Capital stock as of 31.12.2020 (in constant 2010 prices, million NAC)</v>
      </c>
      <c r="C14" s="278" t="e">
        <f>C13+C12-C16</f>
        <v>#DIV/0!</v>
      </c>
    </row>
    <row r="15" spans="2:3" ht="15">
      <c r="B15" s="60" t="s">
        <v>399</v>
      </c>
      <c r="C15" s="307" t="e">
        <f>C16*C10/100</f>
        <v>#DIV/0!</v>
      </c>
    </row>
    <row r="16" spans="2:3" ht="15.75" thickBot="1">
      <c r="B16" s="231" t="s">
        <v>400</v>
      </c>
      <c r="C16" s="278" t="e">
        <f>C13*C9+C12*(1-(1-C9)^0.5)</f>
        <v>#DIV/0!</v>
      </c>
    </row>
    <row r="17" ht="15">
      <c r="C17" s="4"/>
    </row>
    <row r="18" ht="15">
      <c r="C18" s="4"/>
    </row>
    <row r="19" ht="15">
      <c r="B19" s="255"/>
    </row>
  </sheetData>
  <printOptions/>
  <pageMargins left="0.7" right="0.7" top="0.787401575" bottom="0.787401575" header="0.3" footer="0.3"/>
  <pageSetup orientation="portrait" paperSize="9"/>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27"/>
  <sheetViews>
    <sheetView zoomScale="90" zoomScaleNormal="90" workbookViewId="0" topLeftCell="A1">
      <selection activeCell="B2" sqref="B2"/>
    </sheetView>
  </sheetViews>
  <sheetFormatPr defaultColWidth="8.8515625" defaultRowHeight="15"/>
  <cols>
    <col min="1" max="1" width="5.00390625" style="5" bestFit="1" customWidth="1"/>
    <col min="2" max="2" width="67.421875" style="5" customWidth="1"/>
    <col min="3" max="12" width="20.7109375" style="5" customWidth="1"/>
    <col min="13" max="16384" width="8.8515625" style="5" customWidth="1"/>
  </cols>
  <sheetData>
    <row r="1" ht="18.75">
      <c r="B1" s="6" t="s">
        <v>460</v>
      </c>
    </row>
    <row r="2" ht="4.5" customHeight="1"/>
    <row r="4" spans="2:3" ht="15">
      <c r="B4" s="7" t="s">
        <v>405</v>
      </c>
      <c r="C4" s="4" t="s">
        <v>376</v>
      </c>
    </row>
    <row r="5" spans="2:5" ht="15">
      <c r="B5" s="28" t="s">
        <v>351</v>
      </c>
      <c r="C5" s="4"/>
      <c r="D5" s="134"/>
      <c r="E5" s="134"/>
    </row>
    <row r="6" ht="15">
      <c r="C6" s="4"/>
    </row>
    <row r="7" spans="2:3" ht="15">
      <c r="B7" s="28" t="s">
        <v>352</v>
      </c>
      <c r="C7" s="4"/>
    </row>
    <row r="8" spans="3:5" ht="15.75" thickBot="1">
      <c r="C8" s="4"/>
      <c r="E8" s="210"/>
    </row>
    <row r="9" spans="2:3" ht="15">
      <c r="B9" s="303" t="s">
        <v>20</v>
      </c>
      <c r="C9" s="310">
        <v>0</v>
      </c>
    </row>
    <row r="10" spans="2:3" ht="15">
      <c r="B10" s="314" t="s">
        <v>21</v>
      </c>
      <c r="C10" s="311">
        <v>0</v>
      </c>
    </row>
    <row r="11" spans="2:3" ht="15">
      <c r="B11" s="314" t="s">
        <v>353</v>
      </c>
      <c r="C11" s="311">
        <v>0</v>
      </c>
    </row>
    <row r="12" spans="2:3" ht="15">
      <c r="B12" s="314" t="s">
        <v>354</v>
      </c>
      <c r="C12" s="311">
        <v>0</v>
      </c>
    </row>
    <row r="13" spans="2:3" ht="15">
      <c r="B13" s="314" t="s">
        <v>22</v>
      </c>
      <c r="C13" s="311">
        <v>0</v>
      </c>
    </row>
    <row r="14" spans="2:3" ht="15.75" thickBot="1">
      <c r="B14" s="315" t="s">
        <v>355</v>
      </c>
      <c r="C14" s="312">
        <v>0</v>
      </c>
    </row>
    <row r="15" spans="2:5" ht="15.75" thickBot="1">
      <c r="B15" s="238" t="s">
        <v>352</v>
      </c>
      <c r="C15" s="313">
        <f>SUM(C9:C14)</f>
        <v>0</v>
      </c>
      <c r="E15" s="135"/>
    </row>
    <row r="16" ht="15">
      <c r="C16" s="4"/>
    </row>
    <row r="17" spans="2:3" ht="15">
      <c r="B17" s="28" t="s">
        <v>356</v>
      </c>
      <c r="C17" s="4"/>
    </row>
    <row r="18" ht="15.75" thickBot="1">
      <c r="C18" s="4"/>
    </row>
    <row r="19" spans="2:3" ht="15">
      <c r="B19" s="303" t="s">
        <v>357</v>
      </c>
      <c r="C19" s="316">
        <v>0</v>
      </c>
    </row>
    <row r="20" spans="2:3" ht="15">
      <c r="B20" s="314" t="s">
        <v>358</v>
      </c>
      <c r="C20" s="311">
        <v>0</v>
      </c>
    </row>
    <row r="21" spans="2:3" ht="15">
      <c r="B21" s="314" t="str">
        <f>"Price Index Input 1 for "&amp;RIGHT($B$4,4)-1&amp;" (2010=100)"</f>
        <v>Price Index Input 1 for 2019 (2010=100)</v>
      </c>
      <c r="C21" s="311">
        <v>0</v>
      </c>
    </row>
    <row r="22" spans="2:3" ht="15.75" thickBot="1">
      <c r="B22" s="314" t="str">
        <f>"Price Index Input 1 for "&amp;RIGHT($B$4,4)&amp;" (2010=100)"</f>
        <v>Price Index Input 1 for 2020 (2010=100)</v>
      </c>
      <c r="C22" s="311">
        <v>0</v>
      </c>
    </row>
    <row r="23" spans="2:5" ht="15.75" thickBot="1">
      <c r="B23" s="238" t="s">
        <v>356</v>
      </c>
      <c r="C23" s="313" t="e">
        <f>(C20/C22-C19/C21)*C22</f>
        <v>#DIV/0!</v>
      </c>
      <c r="E23" s="135"/>
    </row>
    <row r="25" ht="15">
      <c r="B25" s="28" t="s">
        <v>459</v>
      </c>
    </row>
    <row r="26" ht="15.75" thickBot="1"/>
    <row r="27" spans="2:5" ht="15.75" thickBot="1">
      <c r="B27" s="238" t="s">
        <v>459</v>
      </c>
      <c r="C27" s="313" t="e">
        <f>C15+C23</f>
        <v>#DIV/0!</v>
      </c>
      <c r="E27" s="135"/>
    </row>
  </sheetData>
  <printOptions/>
  <pageMargins left="0.7" right="0.7" top="0.787401575" bottom="0.787401575" header="0.3" footer="0.3"/>
  <pageSetup horizontalDpi="600" verticalDpi="600" orientation="portrait" paperSize="9" r:id="rId3"/>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90" zoomScaleNormal="90" workbookViewId="0" topLeftCell="A4">
      <selection activeCell="B18" sqref="B18"/>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359</v>
      </c>
      <c r="D1" s="233"/>
    </row>
    <row r="2" ht="4.5" customHeight="1"/>
    <row r="3" spans="2:6" ht="15">
      <c r="B3" s="69" t="s">
        <v>404</v>
      </c>
      <c r="C3" s="122"/>
      <c r="D3" s="122"/>
      <c r="E3" s="122"/>
      <c r="F3" s="122"/>
    </row>
    <row r="4" spans="2:6" ht="15">
      <c r="B4" s="28" t="s">
        <v>360</v>
      </c>
      <c r="C4" s="122"/>
      <c r="D4" s="122"/>
      <c r="E4" s="122"/>
      <c r="F4" s="122"/>
    </row>
    <row r="5" spans="2:6" ht="15.75" thickBot="1">
      <c r="B5" s="28"/>
      <c r="C5" s="122"/>
      <c r="D5" s="134"/>
      <c r="E5" s="122"/>
      <c r="F5" s="122"/>
    </row>
    <row r="6" spans="2:3" ht="16.5" customHeight="1">
      <c r="B6" s="433" t="s">
        <v>239</v>
      </c>
      <c r="C6" s="201" t="s">
        <v>126</v>
      </c>
    </row>
    <row r="7" spans="2:4" ht="15">
      <c r="B7" s="434"/>
      <c r="C7" s="202" t="s">
        <v>10</v>
      </c>
      <c r="D7" s="121"/>
    </row>
    <row r="8" spans="2:4" ht="15.75" thickBot="1">
      <c r="B8" s="435"/>
      <c r="C8" s="203" t="s">
        <v>384</v>
      </c>
      <c r="D8" s="122"/>
    </row>
    <row r="9" spans="1:4" ht="15">
      <c r="A9" s="208"/>
      <c r="B9" s="128" t="s">
        <v>362</v>
      </c>
      <c r="C9" s="320">
        <f>SUM(C10:C16)</f>
        <v>0</v>
      </c>
      <c r="D9" s="275"/>
    </row>
    <row r="10" spans="1:3" ht="45">
      <c r="A10" s="318"/>
      <c r="B10" s="398" t="s">
        <v>367</v>
      </c>
      <c r="C10" s="211">
        <v>0</v>
      </c>
    </row>
    <row r="11" spans="1:3" ht="30">
      <c r="A11" s="208"/>
      <c r="B11" s="398" t="s">
        <v>455</v>
      </c>
      <c r="C11" s="211">
        <v>0</v>
      </c>
    </row>
    <row r="12" spans="1:4" ht="15">
      <c r="A12" s="208"/>
      <c r="B12" s="398" t="s">
        <v>456</v>
      </c>
      <c r="C12" s="211">
        <v>0</v>
      </c>
      <c r="D12" s="317"/>
    </row>
    <row r="13" spans="1:3" ht="30">
      <c r="A13" s="208"/>
      <c r="B13" s="398" t="s">
        <v>363</v>
      </c>
      <c r="C13" s="211">
        <v>0</v>
      </c>
    </row>
    <row r="14" spans="1:3" ht="15">
      <c r="A14" s="208"/>
      <c r="B14" s="398" t="s">
        <v>457</v>
      </c>
      <c r="C14" s="211">
        <v>0</v>
      </c>
    </row>
    <row r="15" spans="1:3" ht="30">
      <c r="A15" s="208"/>
      <c r="B15" s="398" t="s">
        <v>458</v>
      </c>
      <c r="C15" s="211">
        <v>0</v>
      </c>
    </row>
    <row r="16" spans="1:3" ht="15" customHeight="1">
      <c r="A16" s="208"/>
      <c r="B16" s="399" t="s">
        <v>364</v>
      </c>
      <c r="C16" s="319">
        <v>0</v>
      </c>
    </row>
    <row r="17" spans="1:4" ht="15">
      <c r="A17" s="208"/>
      <c r="B17" s="390" t="s">
        <v>365</v>
      </c>
      <c r="C17" s="209">
        <f>C18</f>
        <v>0</v>
      </c>
      <c r="D17" s="275"/>
    </row>
    <row r="18" spans="1:3" ht="15.75" thickBot="1">
      <c r="A18" s="208"/>
      <c r="B18" s="398" t="s">
        <v>366</v>
      </c>
      <c r="C18" s="211">
        <v>0</v>
      </c>
    </row>
    <row r="19" spans="1:4" ht="15.75" thickBot="1">
      <c r="A19" s="208"/>
      <c r="B19" s="198" t="s">
        <v>361</v>
      </c>
      <c r="C19" s="212">
        <f>C9+C17</f>
        <v>0</v>
      </c>
      <c r="D19" s="275"/>
    </row>
    <row r="21" spans="2:3" ht="15">
      <c r="B21" s="134"/>
      <c r="C21" s="135"/>
    </row>
  </sheetData>
  <mergeCells count="1">
    <mergeCell ref="B6:B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topLeftCell="A13">
      <selection activeCell="G27" sqref="G27"/>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46</v>
      </c>
    </row>
    <row r="2" ht="4.5" customHeight="1"/>
    <row r="3" spans="2:3" ht="15">
      <c r="B3" s="7" t="s">
        <v>401</v>
      </c>
      <c r="C3" s="4" t="s">
        <v>29</v>
      </c>
    </row>
    <row r="4" spans="2:3" ht="15">
      <c r="B4" s="8" t="s">
        <v>47</v>
      </c>
      <c r="C4" s="4" t="s">
        <v>375</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147">
        <v>0</v>
      </c>
    </row>
    <row r="10" spans="1:3" ht="15">
      <c r="A10" s="10">
        <v>3</v>
      </c>
      <c r="B10" s="12" t="s">
        <v>2</v>
      </c>
      <c r="C10" s="147">
        <v>0</v>
      </c>
    </row>
    <row r="11" spans="1:3" ht="15">
      <c r="A11" s="10">
        <v>6</v>
      </c>
      <c r="B11" s="11" t="s">
        <v>31</v>
      </c>
      <c r="C11" s="147">
        <v>0</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v>0</v>
      </c>
      <c r="D17" s="140">
        <v>0</v>
      </c>
      <c r="E17" s="141">
        <v>0</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139">
        <v>0</v>
      </c>
      <c r="D22" s="140">
        <v>0</v>
      </c>
      <c r="E22" s="141">
        <v>0</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32" t="s">
        <v>373</v>
      </c>
      <c r="D25" s="19" t="s">
        <v>373</v>
      </c>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58" t="s">
        <v>377</v>
      </c>
      <c r="C31" s="152">
        <v>0</v>
      </c>
    </row>
    <row r="32" spans="2:3" ht="15.75" thickBot="1">
      <c r="B32" s="356"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B33" sqref="B3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48</v>
      </c>
    </row>
    <row r="2" ht="4.5" customHeight="1"/>
    <row r="3" spans="2:3" ht="15">
      <c r="B3" s="7" t="s">
        <v>402</v>
      </c>
      <c r="C3" s="4" t="s">
        <v>29</v>
      </c>
    </row>
    <row r="4" spans="2:3" ht="15">
      <c r="B4" s="8" t="s">
        <v>49</v>
      </c>
      <c r="C4" s="4" t="s">
        <v>375</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30" t="s">
        <v>373</v>
      </c>
    </row>
    <row r="10" spans="1:3" ht="15">
      <c r="A10" s="10">
        <v>3</v>
      </c>
      <c r="B10" s="12" t="s">
        <v>2</v>
      </c>
      <c r="C10" s="31">
        <v>0</v>
      </c>
    </row>
    <row r="11" spans="1:3" ht="15">
      <c r="A11" s="10">
        <v>6</v>
      </c>
      <c r="B11" s="11" t="s">
        <v>31</v>
      </c>
      <c r="C11" s="30" t="s">
        <v>373</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t="s">
        <v>373</v>
      </c>
      <c r="D17" s="140" t="s">
        <v>373</v>
      </c>
      <c r="E17" s="141" t="s">
        <v>373</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32">
        <v>0</v>
      </c>
      <c r="D22" s="19">
        <v>0</v>
      </c>
      <c r="E22" s="20">
        <v>0</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32" t="s">
        <v>373</v>
      </c>
      <c r="D25" s="19" t="s">
        <v>373</v>
      </c>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58" t="s">
        <v>377</v>
      </c>
      <c r="C31" s="152">
        <v>0</v>
      </c>
    </row>
    <row r="32" spans="2:3" ht="15.75" thickBot="1">
      <c r="B32" s="356"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J26" sqref="J26"/>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50</v>
      </c>
    </row>
    <row r="2" ht="4.5" customHeight="1"/>
    <row r="3" spans="2:3" ht="15">
      <c r="B3" s="7" t="s">
        <v>403</v>
      </c>
      <c r="C3" s="4" t="s">
        <v>29</v>
      </c>
    </row>
    <row r="4" spans="2:3" ht="15">
      <c r="B4" s="8" t="s">
        <v>51</v>
      </c>
      <c r="C4" s="4" t="s">
        <v>375</v>
      </c>
    </row>
    <row r="5" ht="14.25" customHeight="1">
      <c r="C5" s="4" t="s">
        <v>376</v>
      </c>
    </row>
    <row r="6" ht="14.25" customHeight="1" thickBot="1"/>
    <row r="7" spans="2:4" ht="16.5" customHeight="1" thickBot="1">
      <c r="B7" s="148"/>
      <c r="C7" s="149" t="s">
        <v>3</v>
      </c>
      <c r="D7" s="9"/>
    </row>
    <row r="8" spans="1:3" ht="15">
      <c r="A8" s="10">
        <v>1</v>
      </c>
      <c r="B8" s="146" t="s">
        <v>0</v>
      </c>
      <c r="C8" s="153">
        <v>0</v>
      </c>
    </row>
    <row r="9" spans="1:3" ht="15">
      <c r="A9" s="10">
        <v>2</v>
      </c>
      <c r="B9" s="11" t="s">
        <v>8</v>
      </c>
      <c r="C9" s="30" t="s">
        <v>373</v>
      </c>
    </row>
    <row r="10" spans="1:3" ht="15">
      <c r="A10" s="10">
        <v>3</v>
      </c>
      <c r="B10" s="12" t="s">
        <v>2</v>
      </c>
      <c r="C10" s="55">
        <v>0</v>
      </c>
    </row>
    <row r="11" spans="1:3" ht="15">
      <c r="A11" s="10">
        <v>6</v>
      </c>
      <c r="B11" s="11" t="s">
        <v>31</v>
      </c>
      <c r="C11" s="30" t="s">
        <v>373</v>
      </c>
    </row>
    <row r="12" spans="2:3" ht="15.75" thickBot="1">
      <c r="B12" s="13" t="s">
        <v>32</v>
      </c>
      <c r="C12" s="56">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54" t="s">
        <v>373</v>
      </c>
      <c r="D17" s="140" t="s">
        <v>373</v>
      </c>
      <c r="E17" s="141" t="s">
        <v>373</v>
      </c>
      <c r="F17" s="142"/>
      <c r="G17" s="141"/>
      <c r="H17" s="142"/>
      <c r="I17" s="141"/>
      <c r="J17" s="142"/>
      <c r="K17" s="141"/>
      <c r="L17" s="142"/>
      <c r="N17" s="28"/>
    </row>
    <row r="18" spans="1:14" ht="15">
      <c r="A18" s="10">
        <v>8</v>
      </c>
      <c r="B18" s="18" t="s">
        <v>34</v>
      </c>
      <c r="C18" s="43" t="s">
        <v>373</v>
      </c>
      <c r="D18" s="19"/>
      <c r="E18" s="20"/>
      <c r="F18" s="21"/>
      <c r="G18" s="20"/>
      <c r="H18" s="21"/>
      <c r="I18" s="20"/>
      <c r="J18" s="21"/>
      <c r="K18" s="20"/>
      <c r="L18" s="21"/>
      <c r="N18" s="28"/>
    </row>
    <row r="19" spans="1:14" ht="15">
      <c r="A19" s="10">
        <v>10</v>
      </c>
      <c r="B19" s="18" t="s">
        <v>35</v>
      </c>
      <c r="C19" s="43" t="s">
        <v>373</v>
      </c>
      <c r="D19" s="19" t="s">
        <v>373</v>
      </c>
      <c r="E19" s="20" t="s">
        <v>373</v>
      </c>
      <c r="F19" s="21"/>
      <c r="G19" s="20"/>
      <c r="H19" s="21"/>
      <c r="I19" s="20"/>
      <c r="J19" s="21"/>
      <c r="K19" s="20"/>
      <c r="L19" s="21"/>
      <c r="N19" s="28"/>
    </row>
    <row r="20" spans="1:14" ht="15">
      <c r="A20" s="10">
        <v>11</v>
      </c>
      <c r="B20" s="18" t="s">
        <v>36</v>
      </c>
      <c r="C20" s="43" t="s">
        <v>373</v>
      </c>
      <c r="D20" s="19" t="s">
        <v>373</v>
      </c>
      <c r="E20" s="20" t="s">
        <v>373</v>
      </c>
      <c r="F20" s="21"/>
      <c r="G20" s="20"/>
      <c r="H20" s="21"/>
      <c r="I20" s="20"/>
      <c r="J20" s="21"/>
      <c r="K20" s="20"/>
      <c r="L20" s="21"/>
      <c r="N20" s="28"/>
    </row>
    <row r="21" spans="1:14" ht="15">
      <c r="A21" s="10" t="s">
        <v>37</v>
      </c>
      <c r="B21" s="18" t="s">
        <v>38</v>
      </c>
      <c r="C21" s="43" t="s">
        <v>373</v>
      </c>
      <c r="D21" s="19" t="s">
        <v>373</v>
      </c>
      <c r="E21" s="20" t="s">
        <v>373</v>
      </c>
      <c r="F21" s="21"/>
      <c r="G21" s="20"/>
      <c r="H21" s="21"/>
      <c r="I21" s="20"/>
      <c r="J21" s="21"/>
      <c r="K21" s="20"/>
      <c r="L21" s="21"/>
      <c r="N21" s="28"/>
    </row>
    <row r="22" spans="1:14" ht="15">
      <c r="A22" s="10" t="s">
        <v>39</v>
      </c>
      <c r="B22" s="18" t="s">
        <v>40</v>
      </c>
      <c r="C22" s="43">
        <v>0</v>
      </c>
      <c r="D22" s="19">
        <v>0</v>
      </c>
      <c r="E22" s="20">
        <v>0</v>
      </c>
      <c r="F22" s="21"/>
      <c r="G22" s="20"/>
      <c r="H22" s="21"/>
      <c r="I22" s="20"/>
      <c r="J22" s="21"/>
      <c r="K22" s="20"/>
      <c r="L22" s="21"/>
      <c r="N22" s="28"/>
    </row>
    <row r="23" spans="1:14" ht="15">
      <c r="A23" s="10" t="s">
        <v>41</v>
      </c>
      <c r="B23" s="18" t="s">
        <v>42</v>
      </c>
      <c r="C23" s="43" t="s">
        <v>373</v>
      </c>
      <c r="D23" s="19" t="s">
        <v>373</v>
      </c>
      <c r="E23" s="20" t="s">
        <v>373</v>
      </c>
      <c r="F23" s="21"/>
      <c r="G23" s="20"/>
      <c r="H23" s="21"/>
      <c r="I23" s="20"/>
      <c r="J23" s="21"/>
      <c r="K23" s="20"/>
      <c r="L23" s="21"/>
      <c r="N23" s="28"/>
    </row>
    <row r="24" spans="1:14" ht="15">
      <c r="A24" s="10">
        <v>13</v>
      </c>
      <c r="B24" s="18" t="s">
        <v>43</v>
      </c>
      <c r="C24" s="43" t="s">
        <v>373</v>
      </c>
      <c r="D24" s="19" t="s">
        <v>373</v>
      </c>
      <c r="E24" s="20" t="s">
        <v>373</v>
      </c>
      <c r="F24" s="21"/>
      <c r="G24" s="20"/>
      <c r="H24" s="21"/>
      <c r="I24" s="20"/>
      <c r="J24" s="21"/>
      <c r="K24" s="20"/>
      <c r="L24" s="21"/>
      <c r="N24" s="28"/>
    </row>
    <row r="25" spans="1:14" ht="15.75" thickBot="1">
      <c r="A25" s="10">
        <v>16</v>
      </c>
      <c r="B25" s="18" t="s">
        <v>27</v>
      </c>
      <c r="C25" s="43" t="s">
        <v>373</v>
      </c>
      <c r="D25" s="19" t="s">
        <v>373</v>
      </c>
      <c r="E25" s="20" t="s">
        <v>373</v>
      </c>
      <c r="F25" s="21"/>
      <c r="G25" s="20"/>
      <c r="H25" s="21"/>
      <c r="I25" s="20"/>
      <c r="J25" s="21"/>
      <c r="K25" s="20"/>
      <c r="L25" s="21"/>
      <c r="N25" s="28"/>
    </row>
    <row r="26" spans="1:12" ht="15.75" thickBot="1">
      <c r="A26" s="10">
        <v>17</v>
      </c>
      <c r="B26" s="22" t="s">
        <v>9</v>
      </c>
      <c r="C26" s="58">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H61" sqref="H6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52</v>
      </c>
    </row>
    <row r="2" ht="4.5" customHeight="1"/>
    <row r="3" spans="2:3" ht="15">
      <c r="B3" s="7" t="s">
        <v>445</v>
      </c>
      <c r="C3" s="4" t="s">
        <v>29</v>
      </c>
    </row>
    <row r="4" spans="2:3" ht="15">
      <c r="B4" s="8" t="s">
        <v>53</v>
      </c>
      <c r="C4" s="4" t="s">
        <v>375</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30">
        <v>0</v>
      </c>
    </row>
    <row r="10" spans="1:3" ht="15">
      <c r="A10" s="10">
        <v>3</v>
      </c>
      <c r="B10" s="12" t="s">
        <v>2</v>
      </c>
      <c r="C10" s="31">
        <v>0</v>
      </c>
    </row>
    <row r="11" spans="1:3" ht="15">
      <c r="A11" s="10">
        <v>6</v>
      </c>
      <c r="B11" s="11" t="s">
        <v>31</v>
      </c>
      <c r="C11" s="30" t="s">
        <v>373</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v>0</v>
      </c>
      <c r="D17" s="140">
        <v>0</v>
      </c>
      <c r="E17" s="141">
        <v>0</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32" t="s">
        <v>373</v>
      </c>
      <c r="D22" s="19" t="s">
        <v>373</v>
      </c>
      <c r="E22" s="20" t="s">
        <v>373</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32" t="s">
        <v>373</v>
      </c>
      <c r="D25" s="19" t="s">
        <v>373</v>
      </c>
      <c r="E25" s="20" t="s">
        <v>373</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0">
      <selection activeCell="I26" sqref="I26"/>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54</v>
      </c>
    </row>
    <row r="2" ht="4.5" customHeight="1"/>
    <row r="3" spans="2:3" ht="15">
      <c r="B3" s="7" t="s">
        <v>444</v>
      </c>
      <c r="C3" s="4" t="s">
        <v>29</v>
      </c>
    </row>
    <row r="4" spans="2:3" ht="15">
      <c r="B4" s="8" t="s">
        <v>55</v>
      </c>
      <c r="C4" s="4" t="s">
        <v>375</v>
      </c>
    </row>
    <row r="5" ht="14.25" customHeight="1">
      <c r="C5" s="4" t="s">
        <v>376</v>
      </c>
    </row>
    <row r="6" ht="14.25" customHeight="1" thickBot="1"/>
    <row r="7" spans="2:4" ht="16.5" customHeight="1" thickBot="1">
      <c r="B7" s="148"/>
      <c r="C7" s="149" t="s">
        <v>3</v>
      </c>
      <c r="D7" s="9"/>
    </row>
    <row r="8" spans="1:3" ht="15">
      <c r="A8" s="10">
        <v>1</v>
      </c>
      <c r="B8" s="146" t="s">
        <v>0</v>
      </c>
      <c r="C8" s="147">
        <v>0</v>
      </c>
    </row>
    <row r="9" spans="1:3" ht="15">
      <c r="A9" s="10">
        <v>2</v>
      </c>
      <c r="B9" s="11" t="s">
        <v>8</v>
      </c>
      <c r="C9" s="30">
        <v>0</v>
      </c>
    </row>
    <row r="10" spans="1:3" ht="15">
      <c r="A10" s="10">
        <v>3</v>
      </c>
      <c r="B10" s="12" t="s">
        <v>2</v>
      </c>
      <c r="C10" s="31">
        <v>0</v>
      </c>
    </row>
    <row r="11" spans="1:3" ht="15">
      <c r="A11" s="10">
        <v>6</v>
      </c>
      <c r="B11" s="11" t="s">
        <v>31</v>
      </c>
      <c r="C11" s="30" t="s">
        <v>373</v>
      </c>
    </row>
    <row r="12" spans="2:3" ht="15.75" thickBot="1">
      <c r="B12" s="13" t="s">
        <v>32</v>
      </c>
      <c r="C12" s="38">
        <f>IF(ISNUMBER(C11)=TRUE,C10-C11,C10)</f>
        <v>0</v>
      </c>
    </row>
    <row r="13" spans="2:3" ht="15">
      <c r="B13" s="14"/>
      <c r="C13" s="15"/>
    </row>
    <row r="14" spans="2:3" ht="15.75" thickBot="1">
      <c r="B14" s="16"/>
      <c r="C14" s="17"/>
    </row>
    <row r="15" spans="2:14" ht="16.5" customHeight="1">
      <c r="B15" s="408" t="s">
        <v>1</v>
      </c>
      <c r="C15" s="410" t="s">
        <v>3</v>
      </c>
      <c r="D15" s="412" t="s">
        <v>4</v>
      </c>
      <c r="E15" s="414" t="s">
        <v>5</v>
      </c>
      <c r="F15" s="415"/>
      <c r="G15" s="414" t="s">
        <v>6</v>
      </c>
      <c r="H15" s="415"/>
      <c r="I15" s="414" t="s">
        <v>12</v>
      </c>
      <c r="J15" s="415"/>
      <c r="K15" s="406" t="s">
        <v>7</v>
      </c>
      <c r="L15" s="407"/>
      <c r="N15" s="26"/>
    </row>
    <row r="16" spans="2:12" ht="15.75" thickBot="1">
      <c r="B16" s="409"/>
      <c r="C16" s="411"/>
      <c r="D16" s="413"/>
      <c r="E16" s="143" t="s">
        <v>10</v>
      </c>
      <c r="F16" s="144" t="s">
        <v>11</v>
      </c>
      <c r="G16" s="143" t="s">
        <v>10</v>
      </c>
      <c r="H16" s="144" t="s">
        <v>11</v>
      </c>
      <c r="I16" s="143" t="s">
        <v>10</v>
      </c>
      <c r="J16" s="144" t="s">
        <v>11</v>
      </c>
      <c r="K16" s="143" t="s">
        <v>10</v>
      </c>
      <c r="L16" s="145" t="s">
        <v>11</v>
      </c>
    </row>
    <row r="17" spans="1:14" ht="15">
      <c r="A17" s="10">
        <v>7</v>
      </c>
      <c r="B17" s="138" t="s">
        <v>33</v>
      </c>
      <c r="C17" s="139" t="s">
        <v>373</v>
      </c>
      <c r="D17" s="140" t="s">
        <v>373</v>
      </c>
      <c r="E17" s="141" t="s">
        <v>373</v>
      </c>
      <c r="F17" s="142"/>
      <c r="G17" s="141"/>
      <c r="H17" s="142"/>
      <c r="I17" s="141"/>
      <c r="J17" s="142"/>
      <c r="K17" s="141"/>
      <c r="L17" s="142"/>
      <c r="N17" s="28"/>
    </row>
    <row r="18" spans="1:14" ht="15">
      <c r="A18" s="10">
        <v>8</v>
      </c>
      <c r="B18" s="18" t="s">
        <v>34</v>
      </c>
      <c r="C18" s="32" t="s">
        <v>373</v>
      </c>
      <c r="D18" s="19"/>
      <c r="E18" s="20"/>
      <c r="F18" s="21"/>
      <c r="G18" s="20"/>
      <c r="H18" s="21"/>
      <c r="I18" s="20"/>
      <c r="J18" s="21"/>
      <c r="K18" s="20"/>
      <c r="L18" s="21"/>
      <c r="N18" s="28"/>
    </row>
    <row r="19" spans="1:14" ht="15">
      <c r="A19" s="10">
        <v>10</v>
      </c>
      <c r="B19" s="18" t="s">
        <v>35</v>
      </c>
      <c r="C19" s="32" t="s">
        <v>373</v>
      </c>
      <c r="D19" s="19" t="s">
        <v>373</v>
      </c>
      <c r="E19" s="20" t="s">
        <v>373</v>
      </c>
      <c r="F19" s="21"/>
      <c r="G19" s="20"/>
      <c r="H19" s="21"/>
      <c r="I19" s="20"/>
      <c r="J19" s="21"/>
      <c r="K19" s="20"/>
      <c r="L19" s="21"/>
      <c r="N19" s="28"/>
    </row>
    <row r="20" spans="1:14" ht="15">
      <c r="A20" s="10">
        <v>11</v>
      </c>
      <c r="B20" s="18" t="s">
        <v>36</v>
      </c>
      <c r="C20" s="32" t="s">
        <v>373</v>
      </c>
      <c r="D20" s="19" t="s">
        <v>373</v>
      </c>
      <c r="E20" s="20" t="s">
        <v>373</v>
      </c>
      <c r="F20" s="21"/>
      <c r="G20" s="20"/>
      <c r="H20" s="21"/>
      <c r="I20" s="20"/>
      <c r="J20" s="21"/>
      <c r="K20" s="20"/>
      <c r="L20" s="21"/>
      <c r="N20" s="28"/>
    </row>
    <row r="21" spans="1:14" ht="15">
      <c r="A21" s="10" t="s">
        <v>37</v>
      </c>
      <c r="B21" s="18" t="s">
        <v>38</v>
      </c>
      <c r="C21" s="32" t="s">
        <v>373</v>
      </c>
      <c r="D21" s="19" t="s">
        <v>373</v>
      </c>
      <c r="E21" s="20" t="s">
        <v>373</v>
      </c>
      <c r="F21" s="21"/>
      <c r="G21" s="20"/>
      <c r="H21" s="21"/>
      <c r="I21" s="20"/>
      <c r="J21" s="21"/>
      <c r="K21" s="20"/>
      <c r="L21" s="21"/>
      <c r="N21" s="28"/>
    </row>
    <row r="22" spans="1:14" ht="15">
      <c r="A22" s="10" t="s">
        <v>39</v>
      </c>
      <c r="B22" s="18" t="s">
        <v>40</v>
      </c>
      <c r="C22" s="32">
        <v>0</v>
      </c>
      <c r="D22" s="19">
        <v>0</v>
      </c>
      <c r="E22" s="20">
        <v>0</v>
      </c>
      <c r="F22" s="21"/>
      <c r="G22" s="20"/>
      <c r="H22" s="21"/>
      <c r="I22" s="20"/>
      <c r="J22" s="21"/>
      <c r="K22" s="20"/>
      <c r="L22" s="21"/>
      <c r="N22" s="28"/>
    </row>
    <row r="23" spans="1:14" ht="15">
      <c r="A23" s="10" t="s">
        <v>41</v>
      </c>
      <c r="B23" s="18" t="s">
        <v>42</v>
      </c>
      <c r="C23" s="32" t="s">
        <v>373</v>
      </c>
      <c r="D23" s="19" t="s">
        <v>373</v>
      </c>
      <c r="E23" s="20" t="s">
        <v>373</v>
      </c>
      <c r="F23" s="21"/>
      <c r="G23" s="20"/>
      <c r="H23" s="21"/>
      <c r="I23" s="20"/>
      <c r="J23" s="21"/>
      <c r="K23" s="20"/>
      <c r="L23" s="21"/>
      <c r="N23" s="28"/>
    </row>
    <row r="24" spans="1:14" ht="15">
      <c r="A24" s="10">
        <v>13</v>
      </c>
      <c r="B24" s="18" t="s">
        <v>43</v>
      </c>
      <c r="C24" s="32" t="s">
        <v>373</v>
      </c>
      <c r="D24" s="19" t="s">
        <v>373</v>
      </c>
      <c r="E24" s="20" t="s">
        <v>373</v>
      </c>
      <c r="F24" s="21"/>
      <c r="G24" s="20"/>
      <c r="H24" s="21"/>
      <c r="I24" s="20"/>
      <c r="J24" s="21"/>
      <c r="K24" s="20"/>
      <c r="L24" s="21"/>
      <c r="N24" s="28"/>
    </row>
    <row r="25" spans="1:14" ht="15.75" thickBot="1">
      <c r="A25" s="10">
        <v>16</v>
      </c>
      <c r="B25" s="18" t="s">
        <v>27</v>
      </c>
      <c r="C25" s="32" t="s">
        <v>373</v>
      </c>
      <c r="D25" s="19" t="s">
        <v>373</v>
      </c>
      <c r="E25" s="20" t="s">
        <v>373</v>
      </c>
      <c r="F25" s="21"/>
      <c r="G25" s="20"/>
      <c r="H25" s="21"/>
      <c r="I25" s="20"/>
      <c r="J25" s="21"/>
      <c r="K25" s="20"/>
      <c r="L25" s="21"/>
      <c r="N25" s="28"/>
    </row>
    <row r="26" spans="1:12" ht="15.75" thickBot="1">
      <c r="A26" s="10">
        <v>17</v>
      </c>
      <c r="B26" s="22" t="s">
        <v>9</v>
      </c>
      <c r="C26" s="33">
        <f>SUM(C17:C25)</f>
        <v>0</v>
      </c>
      <c r="D26" s="23"/>
      <c r="E26" s="24">
        <v>0</v>
      </c>
      <c r="F26" s="24">
        <v>0</v>
      </c>
      <c r="G26" s="24">
        <v>0</v>
      </c>
      <c r="H26" s="24">
        <v>0</v>
      </c>
      <c r="I26" s="24">
        <v>0</v>
      </c>
      <c r="J26" s="24">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148"/>
      <c r="C30" s="151">
        <v>2020</v>
      </c>
    </row>
    <row r="31" spans="2:3" ht="15">
      <c r="B31" s="331" t="s">
        <v>377</v>
      </c>
      <c r="C31" s="152">
        <v>0</v>
      </c>
    </row>
    <row r="32" spans="2:3" ht="15.75" thickBot="1">
      <c r="B32" s="332" t="s">
        <v>378</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ESTAT EAP</dc:creator>
  <cp:keywords/>
  <dc:description/>
  <cp:lastModifiedBy>POP Cecilia (ESTAT)</cp:lastModifiedBy>
  <cp:lastPrinted>2016-09-08T14:26:34Z</cp:lastPrinted>
  <dcterms:created xsi:type="dcterms:W3CDTF">2016-01-21T15:35:08Z</dcterms:created>
  <dcterms:modified xsi:type="dcterms:W3CDTF">2021-08-20T13:38:53Z</dcterms:modified>
  <cp:category/>
  <cp:version/>
  <cp:contentType/>
  <cp:contentStatus/>
</cp:coreProperties>
</file>