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20" windowWidth="19320" windowHeight="15360" tabRatio="756" activeTab="0"/>
  </bookViews>
  <sheets>
    <sheet name="Price List" sheetId="1" r:id="rId1"/>
  </sheets>
  <definedNames>
    <definedName name="_ftn1" localSheetId="0">'Price List'!#REF!</definedName>
    <definedName name="_ftnref" localSheetId="0">'Price List'!#REF!</definedName>
    <definedName name="_xlnm.Print_Area" localSheetId="0">'Price List'!$A$1:$G$300</definedName>
    <definedName name="_xlnm.Print_Titles" localSheetId="0">'Price List'!$13:$13</definedName>
  </definedNames>
  <calcPr fullCalcOnLoad="1"/>
</workbook>
</file>

<file path=xl/sharedStrings.xml><?xml version="1.0" encoding="utf-8"?>
<sst xmlns="http://schemas.openxmlformats.org/spreadsheetml/2006/main" count="1035" uniqueCount="467">
  <si>
    <t>Evaluation of different meetings, feasibility study of projects, technical meeting with stakeholders and similar tasks</t>
  </si>
  <si>
    <t>1 month</t>
  </si>
  <si>
    <t xml:space="preserve">Exhibit stretched fabric (tissu tendu) or similar material bearing text to be inserted into the structure; 2 m x 1 m  </t>
  </si>
  <si>
    <t>Video screen  3m wide x 2m high + its metallic frame</t>
  </si>
  <si>
    <t xml:space="preserve"> Research of images (pictures, illustrations, photographs) </t>
  </si>
  <si>
    <t xml:space="preserve">Typechecking (correcting typing errors, spelling and grammar) </t>
  </si>
  <si>
    <t xml:space="preserve">Producing a mock up for a poster (4-colour, 135g paper) </t>
  </si>
  <si>
    <t>Researcher, editor (for example, to carry out research on the internet or in archives to find people to interview, to adapt or rewrite text or similar tasks)</t>
  </si>
  <si>
    <t xml:space="preserve">Security guard 8 hours per day (Prices must be decreasing on the basis of an increase in the number of days): </t>
  </si>
  <si>
    <t>Staff for stand – hostesses/stewards/information officers 8 hours per day (Prices must be decreasing on the basis of an increase in the number of days):</t>
  </si>
  <si>
    <t>2.1.1</t>
  </si>
  <si>
    <t>2.1.2</t>
  </si>
  <si>
    <t>2.1.3</t>
  </si>
  <si>
    <t>2.2.3</t>
  </si>
  <si>
    <t>2.6.1</t>
  </si>
  <si>
    <t>2.6.2</t>
  </si>
  <si>
    <t>2.6.3</t>
  </si>
  <si>
    <t>2.8.1</t>
  </si>
  <si>
    <t>2.8.2</t>
  </si>
  <si>
    <t>2.8.3</t>
  </si>
  <si>
    <t>Digiprint printing of information stand (with texts, photos and logos printed in colour)</t>
  </si>
  <si>
    <t>Banners on stretch fabric (tissu) or similar material (indoor use)</t>
  </si>
  <si>
    <t>Banners on mesh or similar material (outdoor use)</t>
  </si>
  <si>
    <t>From one to another EU official language</t>
  </si>
  <si>
    <t xml:space="preserve">Copyrights for products (illustrations, photographs etc.) for which the third party already has intellectual property rights </t>
  </si>
  <si>
    <t>Printing of programmes/invitations (250g matt-coated paper). Prices must be decreasing on the basis of an increase in the number of copies</t>
  </si>
  <si>
    <t>Printing of posters: prices must be decreasing per copy on the basis of an incease in the number of copies.</t>
  </si>
  <si>
    <t>Design and printing of a satisfaction questionnaire: prices must decreasing on the basis of an increase in the number of copies</t>
  </si>
  <si>
    <t>actual costs</t>
  </si>
  <si>
    <t>+…%</t>
  </si>
  <si>
    <t>Company:</t>
  </si>
  <si>
    <t>Date:</t>
  </si>
  <si>
    <t>Signature</t>
  </si>
  <si>
    <t>3.3.2</t>
  </si>
  <si>
    <t>3.3.1</t>
  </si>
  <si>
    <t>3.3.3</t>
  </si>
  <si>
    <t>3.3.4</t>
  </si>
  <si>
    <t>1.1</t>
  </si>
  <si>
    <t>1.3</t>
  </si>
  <si>
    <t>1.4</t>
  </si>
  <si>
    <t>1.6</t>
  </si>
  <si>
    <t>1.7</t>
  </si>
  <si>
    <t>1.8</t>
  </si>
  <si>
    <t>1.9</t>
  </si>
  <si>
    <t>1.11</t>
  </si>
  <si>
    <t>1.12</t>
  </si>
  <si>
    <t>1.13</t>
  </si>
  <si>
    <t>1.14</t>
  </si>
  <si>
    <t>1.15</t>
  </si>
  <si>
    <t>3.1</t>
  </si>
  <si>
    <t>3.2</t>
  </si>
  <si>
    <t>3.3</t>
  </si>
  <si>
    <t>2.2.1</t>
  </si>
  <si>
    <t>2.2.2</t>
  </si>
  <si>
    <t>2.3.1</t>
  </si>
  <si>
    <t>2.3.2</t>
  </si>
  <si>
    <t>2.3.3</t>
  </si>
  <si>
    <t>2.4.1</t>
  </si>
  <si>
    <t>2.4.2</t>
  </si>
  <si>
    <t>2.4.3</t>
  </si>
  <si>
    <t>2.5</t>
  </si>
  <si>
    <t>2.1</t>
  </si>
  <si>
    <t>2.7.1</t>
  </si>
  <si>
    <t>2.7.2</t>
  </si>
  <si>
    <t>2.7.3</t>
  </si>
  <si>
    <t>Assembly and disassembly of exhibitions, fixed and portable stands (prices include installation, preparation, technical assistance, IT assistance and large-scale clean-up – management of waste, packaging, pallets, cardboard boxes from the assembly- of the exhibition/stand before and after it is opened to the public).</t>
  </si>
  <si>
    <t>Assembly of exhibitions and fixed stands</t>
  </si>
  <si>
    <t>Assembly of portable stands</t>
  </si>
  <si>
    <t>A4 format (250g, matt-coated, matt-laminated, 4-colour cover, 100g, matt-coated, 4-colour inside pages)</t>
  </si>
  <si>
    <t>Disassembly of portable stands</t>
  </si>
  <si>
    <t>1 segment, 2 pages (A5 format):</t>
  </si>
  <si>
    <t>between 1 and 50 copies</t>
  </si>
  <si>
    <t>between 51 and 100 copies</t>
  </si>
  <si>
    <t>between 101 and 500 copies</t>
  </si>
  <si>
    <t>1–100 copies:</t>
  </si>
  <si>
    <t>Between 8 and 12 pages</t>
  </si>
  <si>
    <t>Between 12 and 20 pages</t>
  </si>
  <si>
    <t>Between 20 and 40 pages</t>
  </si>
  <si>
    <t>Between 40 and 60 pages</t>
  </si>
  <si>
    <t>&gt; 60 pages</t>
  </si>
  <si>
    <t>101-500 copies</t>
  </si>
  <si>
    <t>501-1000 copies</t>
  </si>
  <si>
    <t>1001-5000 copies</t>
  </si>
  <si>
    <t>5001-10000 copies</t>
  </si>
  <si>
    <t>&gt; 10000 copies</t>
  </si>
  <si>
    <t>Total</t>
  </si>
  <si>
    <t>Distance &gt; 6 000 km</t>
  </si>
  <si>
    <t>events lasting &gt; 61 days</t>
  </si>
  <si>
    <t>For 300 people</t>
  </si>
  <si>
    <t>For &gt;300 people</t>
  </si>
  <si>
    <t>Ribbon to cut at the opening ceremony</t>
  </si>
  <si>
    <t>Travel costs zone A : Brussels and up to 250km around Brussels</t>
  </si>
  <si>
    <t>Travel costs zone B : 250-1000km from Brussels</t>
  </si>
  <si>
    <t>Travel costs zone C : 1000-2500km from Brussels</t>
  </si>
  <si>
    <t>Travel costs zone D : more than 2500km from Brussels</t>
  </si>
  <si>
    <t>3 segments, 6 pages, 2 roll fold lines (A5 closed format):</t>
  </si>
  <si>
    <t>2 segments, 4 pages, 1 fold line (A5 closed format):</t>
  </si>
  <si>
    <t>A2 format</t>
  </si>
  <si>
    <t>A1 format</t>
  </si>
  <si>
    <t>A0 format</t>
  </si>
  <si>
    <t>fewer than 100 copies</t>
  </si>
  <si>
    <t>101-300 copies</t>
  </si>
  <si>
    <t>301-500 copies</t>
  </si>
  <si>
    <t>&gt; 1000 copies</t>
  </si>
  <si>
    <t>Digitalising photographs/ illustrations :</t>
  </si>
  <si>
    <t>for publication in paper form (300dpi)</t>
  </si>
  <si>
    <t>for publication on the web (72 dpi)</t>
  </si>
  <si>
    <t>Retouching photographs</t>
  </si>
  <si>
    <t xml:space="preserve">A5 format  </t>
  </si>
  <si>
    <t>For 25 people</t>
  </si>
  <si>
    <t>For 50 people</t>
  </si>
  <si>
    <t>For 100 people</t>
  </si>
  <si>
    <t>For 200 people</t>
  </si>
  <si>
    <t>4 segments, 8 pages, 3 concertina fold lines (A5 closed format):</t>
  </si>
  <si>
    <t>A3 format</t>
  </si>
  <si>
    <t>Modular aluminium structures with two beams (up and down) and two pilars to insert exhibit panels or exhibit stretched fabric (tissu tendu with silicone borders) or any other appropriate material. Indicative height 2,50 m x 1.00m</t>
  </si>
  <si>
    <t>Roll up stand 800 X 2200</t>
  </si>
  <si>
    <t>Roll up stand 1200 X 2200</t>
  </si>
  <si>
    <t>Roll up stand 1500 X 2200</t>
  </si>
  <si>
    <t>Storage bag for roll up stand</t>
  </si>
  <si>
    <t>1.2</t>
  </si>
  <si>
    <t>1.10</t>
  </si>
  <si>
    <t>1.15.1</t>
  </si>
  <si>
    <t>1.15.2</t>
  </si>
  <si>
    <t>1.15.3</t>
  </si>
  <si>
    <t>1.15.4</t>
  </si>
  <si>
    <t>1.15.5</t>
  </si>
  <si>
    <t>1.15.6</t>
  </si>
  <si>
    <t>1.15.7</t>
  </si>
  <si>
    <t>Web designer</t>
  </si>
  <si>
    <t>Services of a photographer, including high definition pictures on a CD-Rom or other appropriate support</t>
  </si>
  <si>
    <t>Camera operator (video)</t>
  </si>
  <si>
    <t>Video montage and realisation</t>
  </si>
  <si>
    <t>Cleaning the stand during an event</t>
  </si>
  <si>
    <t>Additional flag and its support</t>
  </si>
  <si>
    <t xml:space="preserve">Touch screen such as a tablet multi-touch minimum 9.1'' to10.1" LED Display </t>
  </si>
  <si>
    <t xml:space="preserve">Video screen  6m wide x 4m high + its metallic frame </t>
  </si>
  <si>
    <t xml:space="preserve">Display for brochures (in plexiglass, on a stand, 4 spaces for brochures (A5 and A4 format) </t>
  </si>
  <si>
    <t>Modular counter for welcoming visitors – top of the range</t>
  </si>
  <si>
    <t xml:space="preserve">Desk/pedestal for computer /'touchscreen' </t>
  </si>
  <si>
    <t xml:space="preserve">Exhibition-type carpet, fire-resistant (one colour) </t>
  </si>
  <si>
    <t xml:space="preserve">Exhibition-type carpet, fire-resistant (carpet cut away for inclusion of a 10m² logo) </t>
  </si>
  <si>
    <t xml:space="preserve">Visitor's book </t>
  </si>
  <si>
    <t xml:space="preserve">Sound equipement for an inauguration speech including a wireless High Frequency microphone + its stand and its amplifier </t>
  </si>
  <si>
    <t>A5 format (250 g, matt-coated, 4-colour cover; 100 g, matt-coated, 4-colour pages)</t>
  </si>
  <si>
    <t>Distance between 1 001 and 2 500 km:</t>
  </si>
  <si>
    <t>Distance between 2 501 and 6 000 km:</t>
  </si>
  <si>
    <t>1 week</t>
  </si>
  <si>
    <t>1 year</t>
  </si>
  <si>
    <t>above 500 copies</t>
  </si>
  <si>
    <t>2.6.4</t>
  </si>
  <si>
    <t>2.6.5</t>
  </si>
  <si>
    <t>2.6.6</t>
  </si>
  <si>
    <t>2.6.7</t>
  </si>
  <si>
    <t>2.7.4</t>
  </si>
  <si>
    <t>2.7.5</t>
  </si>
  <si>
    <t>2.7.6</t>
  </si>
  <si>
    <t>2.7.7</t>
  </si>
  <si>
    <t>2.8.4</t>
  </si>
  <si>
    <t>2.8.5</t>
  </si>
  <si>
    <t>2.8.6</t>
  </si>
  <si>
    <t>2.8.7</t>
  </si>
  <si>
    <t>between 0 and 25m3</t>
  </si>
  <si>
    <t>between 25.1 and 75 m3</t>
  </si>
  <si>
    <t>between 75.1 and 150 m3</t>
  </si>
  <si>
    <t>2.1.4</t>
  </si>
  <si>
    <t>2.2.4</t>
  </si>
  <si>
    <t>2.3.4</t>
  </si>
  <si>
    <t>2.4.4</t>
  </si>
  <si>
    <t>Storage case for portable stand</t>
  </si>
  <si>
    <t>Six magnetic lath for portable stand</t>
  </si>
  <si>
    <t>laminated digiprint (encapsulated)</t>
  </si>
  <si>
    <t>Semi-circular aluminium structure consisting of several panels, magnetic strips (measuring approximately 2.40 m x 3.30 m) (packaging included, also for the other items on the stand)</t>
  </si>
  <si>
    <t>Graphic designer (creating and adapting text layout, graphics, tables, images)</t>
  </si>
  <si>
    <t xml:space="preserve">Developing interactive presentations on a touch screen, computer </t>
  </si>
  <si>
    <t>Researching exhibition/stand venue</t>
  </si>
  <si>
    <t>Hiring exhibition premises</t>
  </si>
  <si>
    <t>Construction of small storage rooms with shelves and a lockable door (under staff)</t>
  </si>
  <si>
    <t>Creation (design) and production of a puzzle on an adapted material such as cardboard</t>
  </si>
  <si>
    <t>&gt; 150.1 m3</t>
  </si>
  <si>
    <t>1.16.1</t>
  </si>
  <si>
    <t>1.16.2</t>
  </si>
  <si>
    <t>1.16.3</t>
  </si>
  <si>
    <t>1.16.4</t>
  </si>
  <si>
    <t>1.16.5</t>
  </si>
  <si>
    <t>1.16.6</t>
  </si>
  <si>
    <t>1.16.7</t>
  </si>
  <si>
    <t>4.7.1</t>
  </si>
  <si>
    <t>4.7.2</t>
  </si>
  <si>
    <t>4.7.3</t>
  </si>
  <si>
    <t>5.1.1</t>
  </si>
  <si>
    <t>5.1.2</t>
  </si>
  <si>
    <t>5.12.1</t>
  </si>
  <si>
    <t>5.12.2</t>
  </si>
  <si>
    <t>5.13.2</t>
  </si>
  <si>
    <t>5.13.2.1</t>
  </si>
  <si>
    <t>5.13.2.2</t>
  </si>
  <si>
    <t>5.13.2.3</t>
  </si>
  <si>
    <t>5.13.2.4</t>
  </si>
  <si>
    <t>5.13.3</t>
  </si>
  <si>
    <t>5.13.3.1</t>
  </si>
  <si>
    <t>5.13.3.2</t>
  </si>
  <si>
    <t>5.13.3.3</t>
  </si>
  <si>
    <t>5.13.3.4</t>
  </si>
  <si>
    <t>5.13.4</t>
  </si>
  <si>
    <t>5.13.4.1</t>
  </si>
  <si>
    <t>5.13.4.2</t>
  </si>
  <si>
    <t>5.13.4.3</t>
  </si>
  <si>
    <t>5.13.4.4</t>
  </si>
  <si>
    <t>5.15.1</t>
  </si>
  <si>
    <t>5.15.2</t>
  </si>
  <si>
    <t>5.15.3</t>
  </si>
  <si>
    <t>5.15.4</t>
  </si>
  <si>
    <t>6.1.1</t>
  </si>
  <si>
    <t>6.1.2</t>
  </si>
  <si>
    <t>6.1.3</t>
  </si>
  <si>
    <t>6.1.4</t>
  </si>
  <si>
    <t>6.1.5</t>
  </si>
  <si>
    <t>6.1.6</t>
  </si>
  <si>
    <t>A4 format</t>
  </si>
  <si>
    <t>A5 format</t>
  </si>
  <si>
    <t>Creation and printing documents in braille (on quality paper)</t>
  </si>
  <si>
    <t>€</t>
  </si>
  <si>
    <t>Multiplication factor</t>
  </si>
  <si>
    <r>
      <t>Technical and IT assistance for exhibition/stand on its opening hours (intervention deadline - 2 hours)</t>
    </r>
  </si>
  <si>
    <t>events lasting 0 to 7 days</t>
  </si>
  <si>
    <t>events lasting 8 to 14 days</t>
  </si>
  <si>
    <t>events lasting 15 to 21 days</t>
  </si>
  <si>
    <t>events lasting 22 to 28 days</t>
  </si>
  <si>
    <t>events lasting 29 to 35 days</t>
  </si>
  <si>
    <t>events lasting 36 to 60 days</t>
  </si>
  <si>
    <t>Distance &lt; 1 000 km:</t>
  </si>
  <si>
    <t>between 0 and 10 m3</t>
  </si>
  <si>
    <t>between 11 and 30 m3</t>
  </si>
  <si>
    <t>between 31 and 50 m3</t>
  </si>
  <si>
    <t>between 51 and 80 m3</t>
  </si>
  <si>
    <t>between 81and 120 m3</t>
  </si>
  <si>
    <t>between 121 and 150 m3</t>
  </si>
  <si>
    <t>Disassembly of exhibitions and fixed stands</t>
  </si>
  <si>
    <t xml:space="preserve">Exhibit panels made of HDK or similar material, bearing text to be inserted into the structure; 2 m x 1 m </t>
  </si>
  <si>
    <t>1 strips 747 x 2280 mm</t>
  </si>
  <si>
    <t>1 side strips 381 x 2280 m</t>
  </si>
  <si>
    <t>Electric kit with two 150 Watts low tension spots with their cables</t>
  </si>
  <si>
    <t>150 Watts low tension spot</t>
  </si>
  <si>
    <t xml:space="preserve"> Flags of the European Union Member States + one of the European Union, and their supports</t>
  </si>
  <si>
    <t>Translation from/to one EU official language to/from a non-EU language</t>
  </si>
  <si>
    <t>Proofreading of the layout (text+ illustrations)</t>
  </si>
  <si>
    <t xml:space="preserve">Printing of exhibition brochures/booklets: Prices (per copy and per indicated number of pages) must be decreasing on the basis of an increase in the number of copies. </t>
  </si>
  <si>
    <t>Cocktail consisting of two different soft drinks, two different alcohol drinks and two different snacks: prices must be decreasing on the basis of an increase in the number of persons</t>
  </si>
  <si>
    <t xml:space="preserve"> Architect (Implementation study to adapt the exhibition/stand to the venue including the design of the plans)</t>
  </si>
  <si>
    <t>Storage - Prices must be decreasing on the basis of an increase in the number of m3 and number of days</t>
  </si>
  <si>
    <t>European Commission DG ECFIN</t>
  </si>
  <si>
    <t>Description</t>
  </si>
  <si>
    <t>1. Staff</t>
  </si>
  <si>
    <t xml:space="preserve">  actual costs</t>
  </si>
  <si>
    <t>4.    Main elements for an exhibition and/or stand
The price given for the elements listed under point 4 should be the purchase price. The Commission shall however also have the possibility to rent these elements at actual costs. Provisions of point 4.1 should apply in such circumstances.</t>
  </si>
  <si>
    <t>3.    Assembly and disassembly of the exhibition/stand</t>
  </si>
  <si>
    <t>5.      Work linked to the production of printed or electronic data</t>
  </si>
  <si>
    <t>5.1</t>
  </si>
  <si>
    <t>5.2</t>
  </si>
  <si>
    <t>5.3</t>
  </si>
  <si>
    <t>5.4</t>
  </si>
  <si>
    <t>5.5</t>
  </si>
  <si>
    <t>5.6</t>
  </si>
  <si>
    <t>5.7</t>
  </si>
  <si>
    <t>5.8</t>
  </si>
  <si>
    <t>5.9</t>
  </si>
  <si>
    <t>5.10</t>
  </si>
  <si>
    <t>5.11</t>
  </si>
  <si>
    <t>5.12</t>
  </si>
  <si>
    <t>5.13</t>
  </si>
  <si>
    <t>5.14</t>
  </si>
  <si>
    <t>5.15</t>
  </si>
  <si>
    <t>6.       Work linked to the opening ceremony/event</t>
  </si>
  <si>
    <t>6.1</t>
  </si>
  <si>
    <t>6.2</t>
  </si>
  <si>
    <t>6.3</t>
  </si>
  <si>
    <r>
      <t xml:space="preserve">                   </t>
    </r>
    <r>
      <rPr>
        <b/>
        <sz val="12"/>
        <rFont val="Times New Roman"/>
        <family val="1"/>
      </rPr>
      <t xml:space="preserve">  7.Travel and accomodation costs   </t>
    </r>
    <r>
      <rPr>
        <sz val="12"/>
        <rFont val="Times New Roman"/>
        <family val="1"/>
      </rPr>
      <t xml:space="preserve">                                     </t>
    </r>
  </si>
  <si>
    <t>7.1</t>
  </si>
  <si>
    <t>7.2</t>
  </si>
  <si>
    <t>7.3</t>
  </si>
  <si>
    <t>7.4</t>
  </si>
  <si>
    <t>8.     Surcharge</t>
  </si>
  <si>
    <t>For any work involving staff costs done on nights, Saturdays, Sundays or public holidays, subject to written agreement by the Commission. This applies only where, for reasons beyond the Contractor’s control,  it was not possible to carry out the work/services on a working day.</t>
  </si>
  <si>
    <t>8.1</t>
  </si>
  <si>
    <t>2. Transport of the exhibition/stand/material (by road) and storage - Prices must be decreasing on the basis of an increase in the number of m3; Prices should include loading and unloading costs</t>
  </si>
  <si>
    <t>2.6</t>
  </si>
  <si>
    <t xml:space="preserve"> actual costs</t>
  </si>
  <si>
    <t>According to Annex VI to the tender specifications</t>
  </si>
  <si>
    <t xml:space="preserve">no price </t>
  </si>
  <si>
    <t>€/person/day</t>
  </si>
  <si>
    <t>€/person/hour</t>
  </si>
  <si>
    <t>€/m2</t>
  </si>
  <si>
    <t>€/km</t>
  </si>
  <si>
    <t>€/m3</t>
  </si>
  <si>
    <t>€/day</t>
  </si>
  <si>
    <t>€/unit</t>
  </si>
  <si>
    <t>€/structure</t>
  </si>
  <si>
    <t>€/item</t>
  </si>
  <si>
    <t>€/m²</t>
  </si>
  <si>
    <t>€/package</t>
  </si>
  <si>
    <t>€/page</t>
  </si>
  <si>
    <t>€/copy</t>
  </si>
  <si>
    <t xml:space="preserve">€/copy </t>
  </si>
  <si>
    <t>€/person</t>
  </si>
  <si>
    <t>Unit cost in EUR        (excluding VAT)</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</si>
  <si>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</si>
  <si>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</si>
  <si>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</si>
  <si>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</si>
  <si>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</si>
  <si>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</si>
  <si>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</si>
  <si>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</si>
  <si>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</si>
  <si>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</si>
  <si>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</si>
  <si>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</si>
  <si>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</si>
  <si>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</si>
  <si>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</si>
  <si>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</si>
  <si>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</si>
  <si>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</si>
  <si>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</si>
  <si>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</si>
  <si>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</si>
  <si>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</si>
  <si>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</si>
  <si>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</si>
  <si>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</si>
  <si>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</si>
  <si>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</si>
  <si>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</si>
  <si>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Total (1+2+3+4+5+6+7+8)</t>
  </si>
  <si>
    <t>1.16</t>
  </si>
  <si>
    <t>2.4</t>
  </si>
  <si>
    <t>2.2</t>
  </si>
  <si>
    <t>2.3</t>
  </si>
  <si>
    <t>2.7</t>
  </si>
  <si>
    <t>2.8</t>
  </si>
  <si>
    <t>Management fee (% of rental cost)</t>
  </si>
  <si>
    <t>Page/panel layout from electronic original (text only)</t>
  </si>
  <si>
    <t>Page/panel layout from electronic original (text + illustrations)</t>
  </si>
  <si>
    <t xml:space="preserve">€/page </t>
  </si>
  <si>
    <t xml:space="preserve"> €/page </t>
  </si>
  <si>
    <t>Surcharge for urgent translation (24 hours)</t>
  </si>
  <si>
    <t>5.4.1</t>
  </si>
  <si>
    <t>5.4.2</t>
  </si>
  <si>
    <t>5.10.1</t>
  </si>
  <si>
    <t>5.10.1.1</t>
  </si>
  <si>
    <t>5.10.1.1.1</t>
  </si>
  <si>
    <t>5.10.1.1.2</t>
  </si>
  <si>
    <t>5.10.1.1.3</t>
  </si>
  <si>
    <t>5.10.1.1.4</t>
  </si>
  <si>
    <t>5.10.1.1.5</t>
  </si>
  <si>
    <t>5.10.1.2</t>
  </si>
  <si>
    <t>5.10.1.2.1</t>
  </si>
  <si>
    <t>5.10.1.2.2</t>
  </si>
  <si>
    <t>5.10.1.2.3</t>
  </si>
  <si>
    <t>5.10.1.2.4</t>
  </si>
  <si>
    <t>5.10.1.2.5</t>
  </si>
  <si>
    <t>5.10.1.3</t>
  </si>
  <si>
    <t>5.10.1.3.1</t>
  </si>
  <si>
    <t>5.10.1.3.2</t>
  </si>
  <si>
    <t>5.10.1.3.3</t>
  </si>
  <si>
    <t>5.10.1.3.4</t>
  </si>
  <si>
    <t>5.10.1.3.5</t>
  </si>
  <si>
    <t>5.10.1.4</t>
  </si>
  <si>
    <t>5.10.1.4.1</t>
  </si>
  <si>
    <t>5.10.1.4.2</t>
  </si>
  <si>
    <t>5.10.1.4.3</t>
  </si>
  <si>
    <t>5.10.1.4.4</t>
  </si>
  <si>
    <t>5.10.1.4.5</t>
  </si>
  <si>
    <t>5.10.1.5</t>
  </si>
  <si>
    <t>5.10.1.5.1</t>
  </si>
  <si>
    <t>5.10.1.5.2</t>
  </si>
  <si>
    <t>5.10.1.5.3</t>
  </si>
  <si>
    <t>5.10.1.5.4</t>
  </si>
  <si>
    <t>5.10.1.5.5</t>
  </si>
  <si>
    <t>5.10.1.6</t>
  </si>
  <si>
    <t>5.10.1.6.1</t>
  </si>
  <si>
    <t>5.10.1.6.2</t>
  </si>
  <si>
    <t>5.10.1.6.3</t>
  </si>
  <si>
    <t>5.10.1.6.4</t>
  </si>
  <si>
    <t>5.10.1.6.5</t>
  </si>
  <si>
    <t>5.10.2</t>
  </si>
  <si>
    <t>5.10.2.1</t>
  </si>
  <si>
    <t>5.10.2.2</t>
  </si>
  <si>
    <t>5.10.2.3</t>
  </si>
  <si>
    <t>5.10.2.4</t>
  </si>
  <si>
    <t>5.10.2.5</t>
  </si>
  <si>
    <t>5.10.2.6</t>
  </si>
  <si>
    <t>5.10.2.1.1</t>
  </si>
  <si>
    <t>5.10.2.1.2</t>
  </si>
  <si>
    <t>5.10.2.1.3</t>
  </si>
  <si>
    <t>5.10.2.1.4</t>
  </si>
  <si>
    <t>5.10.2.1.5</t>
  </si>
  <si>
    <t>5.10.2.2.1</t>
  </si>
  <si>
    <t>5.10.2.2.2</t>
  </si>
  <si>
    <t>5.10.2.2.3</t>
  </si>
  <si>
    <t>5.10.2.2.4</t>
  </si>
  <si>
    <t>5.10.2.2.5</t>
  </si>
  <si>
    <t>5.10.2.3.1</t>
  </si>
  <si>
    <t>5.10.2.3.2</t>
  </si>
  <si>
    <t>5.10.2.3.3</t>
  </si>
  <si>
    <t>5.10.2.3.4</t>
  </si>
  <si>
    <t>5.10.2.3.5</t>
  </si>
  <si>
    <t>5.10.2.4.1</t>
  </si>
  <si>
    <t>5.10.2.4.2</t>
  </si>
  <si>
    <t>5.10.2.4.3</t>
  </si>
  <si>
    <t>5.10.2.4.4</t>
  </si>
  <si>
    <t>5.10.2.4.5</t>
  </si>
  <si>
    <t>5.10.2.5.1</t>
  </si>
  <si>
    <t>5.10.2.5.2</t>
  </si>
  <si>
    <t>5.10.2.5.3</t>
  </si>
  <si>
    <t>5.10.2.5.4</t>
  </si>
  <si>
    <t>5.10.2.5.5</t>
  </si>
  <si>
    <t>5.10.2.6.1</t>
  </si>
  <si>
    <t>5.10.2.6.2</t>
  </si>
  <si>
    <t>5.10.2.6.3</t>
  </si>
  <si>
    <t>5.10.2.6.4</t>
  </si>
  <si>
    <t>5.10.2.6.5</t>
  </si>
  <si>
    <t>5.11.2</t>
  </si>
  <si>
    <t>5.11.2.1</t>
  </si>
  <si>
    <t>5.11.2.2</t>
  </si>
  <si>
    <t>5.11.2.3</t>
  </si>
  <si>
    <t>5.11.2.4</t>
  </si>
  <si>
    <t>5.11.3</t>
  </si>
  <si>
    <t>5.11.1</t>
  </si>
  <si>
    <t>5.11.1.1</t>
  </si>
  <si>
    <t>5.11.1.2</t>
  </si>
  <si>
    <t>5.11.1.3</t>
  </si>
  <si>
    <t>5.11.1.4</t>
  </si>
  <si>
    <t>5.11.3.1</t>
  </si>
  <si>
    <t>5.11.3.2</t>
  </si>
  <si>
    <t>5.11.3.3</t>
  </si>
  <si>
    <t>5.11.3.4</t>
  </si>
  <si>
    <t>5.11.4</t>
  </si>
  <si>
    <t>5.11.4.1</t>
  </si>
  <si>
    <t>5.11.4.2</t>
  </si>
  <si>
    <t>5.11.4.3</t>
  </si>
  <si>
    <t>5.11.4.4</t>
  </si>
  <si>
    <t>5.12.3</t>
  </si>
  <si>
    <t>5.12.4</t>
  </si>
  <si>
    <t>5.13.1</t>
  </si>
  <si>
    <t>5.13.1.1</t>
  </si>
  <si>
    <t>5.13.1.2</t>
  </si>
  <si>
    <t>5.13.1.3</t>
  </si>
  <si>
    <t>5.13.1.4</t>
  </si>
  <si>
    <t>5.13.1.5</t>
  </si>
  <si>
    <t>5.13.2.5</t>
  </si>
  <si>
    <t>5.13.3.5</t>
  </si>
  <si>
    <t>5.13.4.5</t>
  </si>
  <si>
    <t>5.14.1</t>
  </si>
  <si>
    <t>5.14.1.1</t>
  </si>
  <si>
    <t>5.14.1.2</t>
  </si>
  <si>
    <t>5.14.1.3</t>
  </si>
  <si>
    <t>5.14.1.4</t>
  </si>
  <si>
    <t>Tenderers must fill in all boxes. Omission to do so will lead the Commission to exclude the tender from evaluation.</t>
  </si>
  <si>
    <t>Prices should be quoted free of all duties, taxes and other charges</t>
  </si>
  <si>
    <t>Prices must be quoted in euro</t>
  </si>
  <si>
    <t>Remuneration for the provision and management of the technical equipment (e.g IT, audio-visual, electric equipment, furnitures (desks, chairs), structures other than mentioned below, etc.) necessary for the exhibition/stand will be a management fee expressed as a percentage of the total rental costs incurred. NB: The renting costs of the technical equipment are considered as actual costs.</t>
  </si>
  <si>
    <t>Chapter 3      General Price Schedule: Lot 2 Organisation of exhibitions and stands</t>
  </si>
  <si>
    <t>+ %</t>
  </si>
  <si>
    <t>Translation (1 page = 1500 characters, spaces not included) :</t>
  </si>
  <si>
    <r>
      <t xml:space="preserve">Explanatory notes for the above table:
1) </t>
    </r>
    <r>
      <rPr>
        <b/>
        <sz val="12"/>
        <rFont val="Times New Roman"/>
        <family val="1"/>
      </rPr>
      <t>Whenever a price for 1 day appears, it means a price for 8 hours. Thus, if the real consumption is less than 1 full day, the following formula will be applied: price for 1h= 1/8 price for day</t>
    </r>
    <r>
      <rPr>
        <sz val="12"/>
        <rFont val="Times New Roman"/>
        <family val="1"/>
      </rPr>
      <t xml:space="preserve">
2) Please note that all the items which might be hired are subject to the following rental's coefficient based on the rental's length. 
1 day = 1; 2 days = 1,5; 3 days = 2; 4 to 5 days = 2,5; 6 to 7 days = 3; 8 to 10 days = 4; 11 to 14 days = 5; 15 days to one month = 6                                                                                                                                                            3) Whenever printing is requested, it should be done in 5 working days. When more than 1000 copies are requested, the delivery period can be extended to 7 working days.                                                                                                   4) For translation, proofreading and typechecking tasks, for pages with less than 1500 characters without spaces, the price will be calculated as follows: Number of characters (less than 1500) X price for page / 1500characters.</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</si>
</sst>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yy"/>
    <numFmt numFmtId="187" formatCode="&quot;Yes&quot;;&quot;Yes&quot;;&quot;No&quot;"/>
    <numFmt numFmtId="188" formatCode="&quot;True&quot;;&quot;True&quot;;&quot;False&quot;"/>
    <numFmt numFmtId="189" formatCode="&quot;On&quot;;&quot;On&quot;;&quot;Off&quot;"/>
    <numFmt numFmtId="190" formatCode="[$€-2]\ #,##0.00_);[Red]\([$€-2]\ #,##0.00\)"/>
  </numFmts>
  <fonts count="43">
    <font>
      <sz val="10"/>
      <name val="Arial"/>
      <family val="2"/>
    </font>
    <font>
      <sz val="8"/>
      <name val="Arial"/>
      <family val="2"/>
    </font>
    <font>
      <u val="single"/>
      <sz val="10"/>
      <color indexed="12"/>
      <name val="Arial"/>
      <family val="2"/>
    </font>
    <font>
      <u val="single"/>
      <sz val="10"/>
      <color indexed="61"/>
      <name val="Arial"/>
      <family val="2"/>
    </font>
    <font>
      <sz val="10"/>
      <color indexed="14"/>
      <name val="Arial"/>
      <family val="2"/>
    </font>
    <font>
      <b/>
      <sz val="12"/>
      <name val="Times New Roman"/>
      <family val="1"/>
    </font>
    <font>
      <sz val="12"/>
      <name val="Times New Roman"/>
      <family val="1"/>
    </font>
    <font>
      <b/>
      <sz val="14"/>
      <name val="Times New Roman"/>
      <family val="1"/>
    </font>
    <font>
      <b/>
      <i/>
      <sz val="12"/>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7" fillId="0" borderId="0" xfId="0" applyFont="1" applyAlignment="1" applyProtection="1">
      <alignment horizontal="right" wrapText="1"/>
      <protection/>
    </xf>
    <xf numFmtId="0" fontId="7" fillId="0" borderId="0" xfId="0" applyFont="1" applyAlignment="1" applyProtection="1">
      <alignment horizontal="left" vertical="justify" wrapText="1"/>
      <protection/>
    </xf>
    <xf numFmtId="0" fontId="7" fillId="0" borderId="0" xfId="0" applyFont="1" applyAlignment="1" applyProtection="1">
      <alignment wrapText="1"/>
      <protection/>
    </xf>
    <xf numFmtId="0" fontId="7" fillId="0" borderId="0" xfId="0" applyFont="1" applyAlignment="1" applyProtection="1">
      <alignment horizontal="center" wrapText="1"/>
      <protection/>
    </xf>
    <xf numFmtId="0" fontId="0" fillId="0" borderId="0" xfId="0" applyAlignment="1" applyProtection="1">
      <alignment wrapText="1"/>
      <protection/>
    </xf>
    <xf numFmtId="0" fontId="5" fillId="0" borderId="0" xfId="0" applyFont="1" applyAlignment="1" applyProtection="1">
      <alignment horizontal="left" wrapText="1"/>
      <protection/>
    </xf>
    <xf numFmtId="0" fontId="6" fillId="0" borderId="0" xfId="0" applyFont="1" applyAlignment="1" applyProtection="1">
      <alignment horizontal="right" wrapText="1"/>
      <protection/>
    </xf>
    <xf numFmtId="1" fontId="6" fillId="0" borderId="0" xfId="0" applyNumberFormat="1" applyFont="1" applyAlignment="1" applyProtection="1">
      <alignment horizontal="center" wrapText="1"/>
      <protection/>
    </xf>
    <xf numFmtId="0" fontId="6" fillId="0" borderId="0" xfId="0" applyFont="1" applyAlignment="1" applyProtection="1">
      <alignment horizontal="center" wrapText="1"/>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6" fillId="0" borderId="0" xfId="0" applyFont="1" applyAlignment="1" applyProtection="1">
      <alignment horizontal="left" wrapText="1"/>
      <protection/>
    </xf>
    <xf numFmtId="0" fontId="6" fillId="0" borderId="10" xfId="0" applyFont="1" applyBorder="1" applyAlignment="1" applyProtection="1">
      <alignment horizontal="right" vertical="center" wrapText="1"/>
      <protection/>
    </xf>
    <xf numFmtId="0" fontId="5" fillId="0" borderId="11"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1" fontId="5" fillId="0" borderId="12" xfId="0" applyNumberFormat="1" applyFont="1" applyBorder="1" applyAlignment="1" applyProtection="1">
      <alignment horizontal="center" vertical="center" wrapText="1"/>
      <protection/>
    </xf>
    <xf numFmtId="0" fontId="6" fillId="0" borderId="11" xfId="0" applyFont="1" applyBorder="1" applyAlignment="1" applyProtection="1">
      <alignment horizontal="center" vertical="justify" wrapText="1"/>
      <protection/>
    </xf>
    <xf numFmtId="0" fontId="6" fillId="0" borderId="0" xfId="0" applyFont="1" applyAlignment="1" applyProtection="1">
      <alignment horizontal="center" vertical="justify" wrapText="1"/>
      <protection/>
    </xf>
    <xf numFmtId="0" fontId="6" fillId="0" borderId="10" xfId="0" applyFont="1" applyBorder="1" applyAlignment="1" applyProtection="1">
      <alignment horizontal="right" wrapText="1"/>
      <protection/>
    </xf>
    <xf numFmtId="0" fontId="5" fillId="0" borderId="11" xfId="0" applyFont="1" applyBorder="1" applyAlignment="1" applyProtection="1">
      <alignment horizontal="left" wrapText="1"/>
      <protection/>
    </xf>
    <xf numFmtId="0" fontId="6" fillId="0" borderId="12" xfId="0" applyFont="1" applyBorder="1" applyAlignment="1" applyProtection="1">
      <alignment horizontal="right" wrapText="1"/>
      <protection/>
    </xf>
    <xf numFmtId="0" fontId="6" fillId="0" borderId="12" xfId="0" applyFont="1" applyBorder="1" applyAlignment="1" applyProtection="1">
      <alignment horizontal="left" wrapText="1"/>
      <protection/>
    </xf>
    <xf numFmtId="0" fontId="6" fillId="0" borderId="10" xfId="0" applyFont="1" applyBorder="1" applyAlignment="1" applyProtection="1">
      <alignment horizontal="center" wrapText="1"/>
      <protection/>
    </xf>
    <xf numFmtId="0" fontId="6" fillId="0" borderId="11" xfId="0" applyFont="1" applyBorder="1" applyAlignment="1" applyProtection="1">
      <alignment horizontal="right" wrapText="1"/>
      <protection/>
    </xf>
    <xf numFmtId="1" fontId="6" fillId="0" borderId="12" xfId="0" applyNumberFormat="1" applyFont="1" applyBorder="1" applyAlignment="1" applyProtection="1">
      <alignment horizontal="center" wrapText="1"/>
      <protection/>
    </xf>
    <xf numFmtId="43" fontId="6" fillId="0" borderId="10" xfId="0" applyNumberFormat="1" applyFont="1" applyBorder="1" applyAlignment="1" applyProtection="1">
      <alignment horizontal="center" wrapText="1"/>
      <protection/>
    </xf>
    <xf numFmtId="0" fontId="6" fillId="0" borderId="11" xfId="0" applyFont="1" applyBorder="1" applyAlignment="1" applyProtection="1">
      <alignment horizontal="center" wrapText="1"/>
      <protection/>
    </xf>
    <xf numFmtId="0" fontId="6" fillId="0" borderId="12" xfId="0" applyFont="1" applyFill="1" applyBorder="1" applyAlignment="1" applyProtection="1">
      <alignment horizontal="left" wrapText="1"/>
      <protection/>
    </xf>
    <xf numFmtId="43" fontId="6" fillId="0" borderId="13" xfId="0" applyNumberFormat="1" applyFont="1" applyBorder="1" applyAlignment="1" applyProtection="1">
      <alignment horizontal="center" wrapText="1"/>
      <protection/>
    </xf>
    <xf numFmtId="0" fontId="6" fillId="0" borderId="14" xfId="0" applyFont="1" applyBorder="1" applyAlignment="1" applyProtection="1">
      <alignment horizontal="center" wrapText="1"/>
      <protection/>
    </xf>
    <xf numFmtId="0" fontId="6" fillId="0" borderId="0" xfId="0" applyFont="1" applyAlignment="1" applyProtection="1">
      <alignment/>
      <protection/>
    </xf>
    <xf numFmtId="0" fontId="6" fillId="0" borderId="0" xfId="56" applyFont="1" applyFill="1" applyAlignment="1" applyProtection="1">
      <alignment/>
      <protection/>
    </xf>
    <xf numFmtId="0" fontId="6" fillId="0" borderId="11" xfId="0" applyFont="1" applyFill="1" applyBorder="1" applyAlignment="1" applyProtection="1">
      <alignment horizontal="right" vertical="center" wrapText="1"/>
      <protection/>
    </xf>
    <xf numFmtId="1" fontId="6" fillId="0" borderId="12" xfId="48" applyNumberFormat="1" applyFont="1" applyFill="1" applyBorder="1" applyAlignment="1" applyProtection="1">
      <alignment horizontal="center" wrapText="1"/>
      <protection/>
    </xf>
    <xf numFmtId="177" fontId="6" fillId="0" borderId="10" xfId="48" applyNumberFormat="1" applyFont="1" applyFill="1" applyBorder="1" applyAlignment="1" applyProtection="1">
      <alignment horizontal="center" wrapText="1"/>
      <protection/>
    </xf>
    <xf numFmtId="0" fontId="6" fillId="0" borderId="11" xfId="0" applyFont="1" applyBorder="1" applyAlignment="1" applyProtection="1">
      <alignment horizontal="right"/>
      <protection/>
    </xf>
    <xf numFmtId="0" fontId="6" fillId="0" borderId="12" xfId="0" applyFont="1" applyBorder="1" applyAlignment="1" applyProtection="1">
      <alignment horizontal="center" wrapText="1"/>
      <protection/>
    </xf>
    <xf numFmtId="1" fontId="6" fillId="0" borderId="12" xfId="0" applyNumberFormat="1" applyFont="1" applyBorder="1" applyAlignment="1" applyProtection="1">
      <alignment/>
      <protection/>
    </xf>
    <xf numFmtId="1" fontId="6" fillId="0" borderId="12" xfId="0" applyNumberFormat="1" applyFont="1" applyBorder="1" applyAlignment="1" applyProtection="1">
      <alignment horizontal="center"/>
      <protection/>
    </xf>
    <xf numFmtId="0" fontId="6" fillId="33" borderId="11" xfId="0" applyFont="1" applyFill="1" applyBorder="1" applyAlignment="1" applyProtection="1" quotePrefix="1">
      <alignment horizontal="right" wrapText="1"/>
      <protection/>
    </xf>
    <xf numFmtId="1" fontId="6" fillId="33" borderId="12" xfId="0" applyNumberFormat="1" applyFont="1" applyFill="1" applyBorder="1" applyAlignment="1" applyProtection="1">
      <alignment horizontal="center" wrapText="1"/>
      <protection/>
    </xf>
    <xf numFmtId="1" fontId="6" fillId="0" borderId="0" xfId="48" applyNumberFormat="1" applyFont="1" applyFill="1" applyAlignment="1" applyProtection="1">
      <alignment horizontal="center" wrapText="1"/>
      <protection/>
    </xf>
    <xf numFmtId="0" fontId="6" fillId="0" borderId="10" xfId="48" applyFont="1" applyFill="1" applyBorder="1" applyAlignment="1" applyProtection="1">
      <alignment horizontal="center" wrapText="1"/>
      <protection/>
    </xf>
    <xf numFmtId="0" fontId="6" fillId="0" borderId="11" xfId="48" applyFont="1" applyFill="1" applyBorder="1" applyAlignment="1" applyProtection="1">
      <alignment horizontal="center" wrapText="1"/>
      <protection/>
    </xf>
    <xf numFmtId="0" fontId="6" fillId="0" borderId="11" xfId="0" applyFont="1" applyFill="1" applyBorder="1" applyAlignment="1" applyProtection="1">
      <alignment horizontal="right" wrapText="1"/>
      <protection/>
    </xf>
    <xf numFmtId="0" fontId="6" fillId="0" borderId="11" xfId="0" applyFont="1" applyFill="1" applyBorder="1" applyAlignment="1" applyProtection="1">
      <alignment horizontal="right"/>
      <protection/>
    </xf>
    <xf numFmtId="1" fontId="6" fillId="0" borderId="12" xfId="0" applyNumberFormat="1" applyFont="1" applyFill="1" applyBorder="1" applyAlignment="1" applyProtection="1">
      <alignment horizontal="center"/>
      <protection/>
    </xf>
    <xf numFmtId="0" fontId="6" fillId="0" borderId="0" xfId="0" applyFont="1" applyFill="1" applyAlignment="1" applyProtection="1">
      <alignment horizontal="center" wrapText="1"/>
      <protection/>
    </xf>
    <xf numFmtId="0" fontId="6" fillId="0" borderId="12" xfId="0" applyNumberFormat="1" applyFont="1" applyBorder="1" applyAlignment="1" applyProtection="1">
      <alignment horizontal="right" wrapText="1"/>
      <protection/>
    </xf>
    <xf numFmtId="0" fontId="6" fillId="0" borderId="12" xfId="0" applyNumberFormat="1" applyFont="1" applyFill="1" applyBorder="1" applyAlignment="1" applyProtection="1">
      <alignment horizontal="right" wrapText="1"/>
      <protection/>
    </xf>
    <xf numFmtId="0" fontId="5" fillId="0" borderId="11" xfId="0" applyFont="1" applyFill="1" applyBorder="1" applyAlignment="1" applyProtection="1">
      <alignment horizontal="left" wrapText="1"/>
      <protection/>
    </xf>
    <xf numFmtId="0" fontId="6" fillId="0" borderId="11" xfId="0" applyFont="1" applyBorder="1" applyAlignment="1" applyProtection="1">
      <alignment horizontal="left" wrapText="1"/>
      <protection/>
    </xf>
    <xf numFmtId="0" fontId="6" fillId="0" borderId="11" xfId="0" applyFont="1" applyBorder="1" applyAlignment="1" applyProtection="1" quotePrefix="1">
      <alignment horizontal="right" wrapText="1"/>
      <protection/>
    </xf>
    <xf numFmtId="1" fontId="6" fillId="33" borderId="12" xfId="48" applyNumberFormat="1" applyFont="1" applyFill="1" applyBorder="1" applyAlignment="1" applyProtection="1">
      <alignment horizontal="center" wrapText="1"/>
      <protection/>
    </xf>
    <xf numFmtId="43" fontId="6" fillId="33" borderId="10" xfId="48" applyNumberFormat="1" applyFont="1" applyFill="1" applyBorder="1" applyAlignment="1" applyProtection="1">
      <alignment horizontal="center" wrapText="1"/>
      <protection/>
    </xf>
    <xf numFmtId="0" fontId="6" fillId="0" borderId="0" xfId="0" applyFont="1" applyBorder="1" applyAlignment="1" applyProtection="1">
      <alignment horizontal="right" wrapText="1"/>
      <protection/>
    </xf>
    <xf numFmtId="0" fontId="6" fillId="0" borderId="0" xfId="0" applyFont="1" applyBorder="1" applyAlignment="1" applyProtection="1">
      <alignment horizontal="left" wrapText="1"/>
      <protection/>
    </xf>
    <xf numFmtId="0" fontId="6" fillId="0" borderId="0" xfId="0" applyFont="1" applyBorder="1" applyAlignment="1" applyProtection="1">
      <alignment horizontal="center" wrapText="1"/>
      <protection/>
    </xf>
    <xf numFmtId="0" fontId="6" fillId="0" borderId="0" xfId="0" applyFont="1" applyBorder="1" applyAlignment="1" applyProtection="1">
      <alignment horizontal="left" vertical="center" wrapText="1"/>
      <protection/>
    </xf>
    <xf numFmtId="0" fontId="6" fillId="0" borderId="10" xfId="0" applyFont="1" applyBorder="1" applyAlignment="1" applyProtection="1">
      <alignment horizontal="center" wrapText="1"/>
      <protection locked="0"/>
    </xf>
    <xf numFmtId="0" fontId="6" fillId="0" borderId="10" xfId="0" applyFont="1" applyFill="1" applyBorder="1" applyAlignment="1" applyProtection="1">
      <alignment horizontal="center" wrapText="1"/>
      <protection locked="0"/>
    </xf>
    <xf numFmtId="9" fontId="6" fillId="33" borderId="10" xfId="0" applyNumberFormat="1" applyFont="1" applyFill="1" applyBorder="1" applyAlignment="1" applyProtection="1">
      <alignment horizontal="center" wrapText="1"/>
      <protection locked="0"/>
    </xf>
    <xf numFmtId="9" fontId="6" fillId="0" borderId="10" xfId="0" applyNumberFormat="1" applyFont="1" applyFill="1" applyBorder="1" applyAlignment="1" applyProtection="1">
      <alignment horizontal="center" wrapText="1"/>
      <protection locked="0"/>
    </xf>
    <xf numFmtId="9" fontId="6" fillId="0" borderId="10" xfId="0" applyNumberFormat="1" applyFont="1" applyBorder="1" applyAlignment="1" applyProtection="1">
      <alignment horizontal="center" wrapText="1"/>
      <protection locked="0"/>
    </xf>
    <xf numFmtId="0" fontId="0" fillId="0" borderId="11" xfId="0" applyBorder="1" applyAlignment="1" applyProtection="1">
      <alignment horizontal="center" wrapText="1"/>
      <protection/>
    </xf>
    <xf numFmtId="0" fontId="6" fillId="0" borderId="10" xfId="0" applyFont="1" applyFill="1" applyBorder="1" applyAlignment="1" applyProtection="1">
      <alignment horizontal="center" wrapText="1"/>
      <protection/>
    </xf>
    <xf numFmtId="0" fontId="0" fillId="0" borderId="15" xfId="0" applyBorder="1" applyAlignment="1" applyProtection="1">
      <alignment horizontal="center" wrapText="1"/>
      <protection/>
    </xf>
    <xf numFmtId="0" fontId="0" fillId="0" borderId="11" xfId="0" applyBorder="1" applyAlignment="1" applyProtection="1">
      <alignment horizontal="center" wrapText="1"/>
      <protection/>
    </xf>
    <xf numFmtId="0" fontId="6" fillId="0" borderId="15" xfId="56"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11" xfId="0" applyBorder="1" applyAlignment="1" applyProtection="1">
      <alignment horizontal="center"/>
      <protection/>
    </xf>
    <xf numFmtId="0" fontId="0" fillId="0" borderId="15" xfId="0" applyFill="1" applyBorder="1" applyAlignment="1" applyProtection="1">
      <alignment horizontal="center"/>
      <protection/>
    </xf>
    <xf numFmtId="0" fontId="0" fillId="0" borderId="11" xfId="0" applyFill="1" applyBorder="1" applyAlignment="1" applyProtection="1">
      <alignment horizontal="center"/>
      <protection/>
    </xf>
    <xf numFmtId="0" fontId="6" fillId="0" borderId="10" xfId="0" applyFont="1" applyBorder="1" applyAlignment="1" applyProtection="1">
      <alignment horizontal="center" wrapText="1"/>
      <protection/>
    </xf>
    <xf numFmtId="43" fontId="6" fillId="0" borderId="12" xfId="0" applyNumberFormat="1" applyFont="1" applyBorder="1" applyAlignment="1" applyProtection="1">
      <alignment horizontal="center" wrapText="1"/>
      <protection/>
    </xf>
    <xf numFmtId="0" fontId="0" fillId="0" borderId="12" xfId="0" applyBorder="1" applyAlignment="1" applyProtection="1">
      <alignment horizontal="center" wrapText="1"/>
      <protection/>
    </xf>
    <xf numFmtId="0" fontId="0" fillId="0" borderId="10" xfId="0" applyBorder="1" applyAlignment="1" applyProtection="1">
      <alignment horizontal="center" wrapText="1"/>
      <protection/>
    </xf>
    <xf numFmtId="0" fontId="5"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6" fillId="0" borderId="15" xfId="56" applyFont="1" applyFill="1" applyBorder="1" applyAlignment="1" applyProtection="1">
      <alignment horizontal="center" wrapText="1"/>
      <protection/>
    </xf>
    <xf numFmtId="1" fontId="6" fillId="0" borderId="10" xfId="48" applyNumberFormat="1" applyFont="1" applyFill="1" applyBorder="1" applyAlignment="1" applyProtection="1">
      <alignment horizontal="center" wrapText="1"/>
      <protection/>
    </xf>
    <xf numFmtId="0" fontId="6" fillId="0" borderId="15" xfId="56" applyFont="1" applyFill="1" applyBorder="1" applyAlignment="1" applyProtection="1">
      <alignment/>
      <protection/>
    </xf>
    <xf numFmtId="0" fontId="0" fillId="0" borderId="15" xfId="0" applyBorder="1" applyAlignment="1" applyProtection="1">
      <alignment/>
      <protection/>
    </xf>
    <xf numFmtId="0" fontId="0" fillId="0" borderId="11" xfId="0" applyBorder="1" applyAlignment="1" applyProtection="1">
      <alignment/>
      <protection/>
    </xf>
    <xf numFmtId="0" fontId="6" fillId="0" borderId="15" xfId="0" applyFont="1" applyBorder="1" applyAlignment="1" applyProtection="1">
      <alignment horizontal="center"/>
      <protection/>
    </xf>
    <xf numFmtId="0" fontId="0" fillId="0" borderId="15"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6" fillId="0" borderId="10" xfId="56" applyFont="1" applyFill="1" applyBorder="1" applyAlignment="1" applyProtection="1">
      <alignment horizontal="center" wrapText="1"/>
      <protection/>
    </xf>
    <xf numFmtId="0" fontId="7" fillId="0" borderId="0" xfId="0" applyFont="1" applyAlignment="1" applyProtection="1">
      <alignment vertical="justify" wrapText="1"/>
      <protection/>
    </xf>
    <xf numFmtId="0" fontId="0" fillId="0" borderId="0" xfId="0" applyAlignment="1" applyProtection="1">
      <alignment wrapText="1"/>
      <protection/>
    </xf>
    <xf numFmtId="0" fontId="5" fillId="0" borderId="0" xfId="0" applyFont="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0"/>
  <sheetViews>
    <sheetView tabSelected="1" zoomScale="115" zoomScaleNormal="115" zoomScaleSheetLayoutView="100" zoomScalePageLayoutView="0" workbookViewId="0" topLeftCell="A1">
      <pane ySplit="13" topLeftCell="A14" activePane="bottomLeft" state="frozen"/>
      <selection pane="topLeft" activeCell="A1" sqref="A1"/>
      <selection pane="bottomLeft" activeCell="E25" sqref="E25"/>
    </sheetView>
  </sheetViews>
  <sheetFormatPr defaultColWidth="10.8515625" defaultRowHeight="15" customHeight="1"/>
  <cols>
    <col min="1" max="1" width="10.421875" style="7" customWidth="1"/>
    <col min="2" max="2" width="70.421875" style="12" customWidth="1"/>
    <col min="3" max="3" width="13.28125" style="9" customWidth="1"/>
    <col min="4" max="4" width="13.57421875" style="7" customWidth="1"/>
    <col min="5" max="5" width="15.57421875" style="8" customWidth="1"/>
    <col min="6" max="6" width="20.57421875" style="9" customWidth="1"/>
    <col min="7" max="7" width="2.28125" style="9" customWidth="1"/>
    <col min="8" max="16384" width="10.8515625" style="9" customWidth="1"/>
  </cols>
  <sheetData>
    <row r="1" spans="1:7" s="4" customFormat="1" ht="42.75" customHeight="1">
      <c r="A1" s="1"/>
      <c r="B1" s="2" t="s">
        <v>463</v>
      </c>
      <c r="C1" s="3"/>
      <c r="E1" s="89" t="s">
        <v>251</v>
      </c>
      <c r="F1" s="90"/>
      <c r="G1" s="3"/>
    </row>
    <row r="3" spans="1:3" ht="15" customHeight="1">
      <c r="A3" s="91" t="s">
        <v>30</v>
      </c>
      <c r="B3" s="90"/>
      <c r="C3" s="90"/>
    </row>
    <row r="5" spans="1:3" ht="15" customHeight="1">
      <c r="A5" s="91" t="s">
        <v>31</v>
      </c>
      <c r="B5" s="90"/>
      <c r="C5" s="90"/>
    </row>
    <row r="7" spans="1:3" ht="15" customHeight="1">
      <c r="A7" s="91" t="s">
        <v>32</v>
      </c>
      <c r="B7" s="90"/>
      <c r="C7" s="90"/>
    </row>
    <row r="8" spans="1:3" ht="15" customHeight="1">
      <c r="A8" s="6"/>
      <c r="B8" s="5"/>
      <c r="C8" s="5"/>
    </row>
    <row r="9" ht="36" customHeight="1">
      <c r="B9" s="10" t="s">
        <v>459</v>
      </c>
    </row>
    <row r="10" ht="15.75" customHeight="1">
      <c r="B10" s="10" t="s">
        <v>461</v>
      </c>
    </row>
    <row r="11" ht="15.75" customHeight="1">
      <c r="B11" s="11" t="s">
        <v>460</v>
      </c>
    </row>
    <row r="12" ht="17.25" customHeight="1"/>
    <row r="13" spans="1:7" s="18" customFormat="1" ht="31.5">
      <c r="A13" s="13"/>
      <c r="B13" s="14" t="s">
        <v>252</v>
      </c>
      <c r="C13" s="78" t="s">
        <v>305</v>
      </c>
      <c r="D13" s="79"/>
      <c r="E13" s="16" t="s">
        <v>223</v>
      </c>
      <c r="F13" s="15" t="s">
        <v>85</v>
      </c>
      <c r="G13" s="17"/>
    </row>
    <row r="14" spans="1:7" ht="15.75">
      <c r="A14" s="19"/>
      <c r="B14" s="20" t="s">
        <v>253</v>
      </c>
      <c r="C14" s="88"/>
      <c r="D14" s="67"/>
      <c r="E14" s="67"/>
      <c r="F14" s="67"/>
      <c r="G14" s="68"/>
    </row>
    <row r="15" spans="1:7" ht="31.5">
      <c r="A15" s="21" t="s">
        <v>37</v>
      </c>
      <c r="B15" s="22" t="s">
        <v>0</v>
      </c>
      <c r="C15" s="60"/>
      <c r="D15" s="24" t="s">
        <v>290</v>
      </c>
      <c r="E15" s="25">
        <f>(2+3+2+1+(2+2)*2)+1*2</f>
        <v>18</v>
      </c>
      <c r="F15" s="26">
        <f>C15*E15</f>
        <v>0</v>
      </c>
      <c r="G15" s="27" t="s">
        <v>222</v>
      </c>
    </row>
    <row r="16" spans="1:7" ht="31.5">
      <c r="A16" s="21" t="s">
        <v>120</v>
      </c>
      <c r="B16" s="22" t="s">
        <v>7</v>
      </c>
      <c r="C16" s="60"/>
      <c r="D16" s="24" t="s">
        <v>290</v>
      </c>
      <c r="E16" s="25">
        <f>(2+3+3+(4+3)*2)*4/3</f>
        <v>29.333333333333332</v>
      </c>
      <c r="F16" s="26">
        <f aca="true" t="shared" si="0" ref="F16:F43">C16*E16</f>
        <v>0</v>
      </c>
      <c r="G16" s="27" t="s">
        <v>222</v>
      </c>
    </row>
    <row r="17" spans="1:7" ht="15.75" customHeight="1">
      <c r="A17" s="21" t="s">
        <v>38</v>
      </c>
      <c r="B17" s="22" t="s">
        <v>173</v>
      </c>
      <c r="C17" s="60"/>
      <c r="D17" s="24" t="s">
        <v>290</v>
      </c>
      <c r="E17" s="25">
        <f>((4+2+3+(8+3+3+10+6)*2+(2+2+5+3+3+2+2+1+1+0.5+0+(3+4+9+4+3+2+1+1+1)*2))*4/3)+1*2</f>
        <v>197.33333333333334</v>
      </c>
      <c r="F17" s="26">
        <f t="shared" si="0"/>
        <v>0</v>
      </c>
      <c r="G17" s="27" t="s">
        <v>222</v>
      </c>
    </row>
    <row r="18" spans="1:7" ht="31.5">
      <c r="A18" s="21" t="s">
        <v>39</v>
      </c>
      <c r="B18" s="22" t="s">
        <v>249</v>
      </c>
      <c r="C18" s="60"/>
      <c r="D18" s="24" t="s">
        <v>290</v>
      </c>
      <c r="E18" s="25">
        <f>2+(2)*2+1</f>
        <v>7</v>
      </c>
      <c r="F18" s="26">
        <f t="shared" si="0"/>
        <v>0</v>
      </c>
      <c r="G18" s="27" t="s">
        <v>222</v>
      </c>
    </row>
    <row r="19" spans="1:7" ht="15.75" customHeight="1">
      <c r="A19" s="21" t="s">
        <v>40</v>
      </c>
      <c r="B19" s="22" t="s">
        <v>129</v>
      </c>
      <c r="C19" s="60"/>
      <c r="D19" s="24" t="s">
        <v>290</v>
      </c>
      <c r="E19" s="25">
        <v>8</v>
      </c>
      <c r="F19" s="26">
        <f t="shared" si="0"/>
        <v>0</v>
      </c>
      <c r="G19" s="27" t="s">
        <v>222</v>
      </c>
    </row>
    <row r="20" spans="1:7" ht="31.5">
      <c r="A20" s="21" t="s">
        <v>41</v>
      </c>
      <c r="B20" s="22" t="s">
        <v>130</v>
      </c>
      <c r="C20" s="60"/>
      <c r="D20" s="24" t="s">
        <v>290</v>
      </c>
      <c r="E20" s="25">
        <v>8</v>
      </c>
      <c r="F20" s="26">
        <f t="shared" si="0"/>
        <v>0</v>
      </c>
      <c r="G20" s="27" t="s">
        <v>222</v>
      </c>
    </row>
    <row r="21" spans="1:7" ht="15.75" customHeight="1">
      <c r="A21" s="21" t="s">
        <v>42</v>
      </c>
      <c r="B21" s="22" t="s">
        <v>4</v>
      </c>
      <c r="C21" s="60"/>
      <c r="D21" s="24" t="s">
        <v>291</v>
      </c>
      <c r="E21" s="25">
        <v>4</v>
      </c>
      <c r="F21" s="26">
        <f t="shared" si="0"/>
        <v>0</v>
      </c>
      <c r="G21" s="27" t="s">
        <v>222</v>
      </c>
    </row>
    <row r="22" spans="1:7" ht="15.75" customHeight="1">
      <c r="A22" s="21" t="s">
        <v>43</v>
      </c>
      <c r="B22" s="22" t="s">
        <v>131</v>
      </c>
      <c r="C22" s="60"/>
      <c r="D22" s="24" t="s">
        <v>290</v>
      </c>
      <c r="E22" s="25">
        <v>8</v>
      </c>
      <c r="F22" s="26">
        <f t="shared" si="0"/>
        <v>0</v>
      </c>
      <c r="G22" s="27" t="s">
        <v>222</v>
      </c>
    </row>
    <row r="23" spans="1:7" ht="15.75" customHeight="1">
      <c r="A23" s="21" t="s">
        <v>121</v>
      </c>
      <c r="B23" s="22" t="s">
        <v>132</v>
      </c>
      <c r="C23" s="60"/>
      <c r="D23" s="24" t="s">
        <v>290</v>
      </c>
      <c r="E23" s="25">
        <v>2</v>
      </c>
      <c r="F23" s="26">
        <f t="shared" si="0"/>
        <v>0</v>
      </c>
      <c r="G23" s="27" t="s">
        <v>222</v>
      </c>
    </row>
    <row r="24" spans="1:7" ht="15.75" customHeight="1">
      <c r="A24" s="21" t="s">
        <v>44</v>
      </c>
      <c r="B24" s="22" t="s">
        <v>133</v>
      </c>
      <c r="C24" s="60"/>
      <c r="D24" s="24" t="s">
        <v>292</v>
      </c>
      <c r="E24" s="25">
        <v>300</v>
      </c>
      <c r="F24" s="26">
        <f t="shared" si="0"/>
        <v>0</v>
      </c>
      <c r="G24" s="27" t="s">
        <v>222</v>
      </c>
    </row>
    <row r="25" spans="1:7" ht="15.75" customHeight="1">
      <c r="A25" s="21" t="s">
        <v>45</v>
      </c>
      <c r="B25" s="22" t="s">
        <v>174</v>
      </c>
      <c r="C25" s="60"/>
      <c r="D25" s="24" t="s">
        <v>290</v>
      </c>
      <c r="E25" s="25">
        <f>(3+6+3+(4+4)*2)*4/3</f>
        <v>37.333333333333336</v>
      </c>
      <c r="F25" s="26">
        <f t="shared" si="0"/>
        <v>0</v>
      </c>
      <c r="G25" s="27" t="s">
        <v>222</v>
      </c>
    </row>
    <row r="26" spans="1:7" ht="31.5">
      <c r="A26" s="21" t="s">
        <v>46</v>
      </c>
      <c r="B26" s="22" t="s">
        <v>224</v>
      </c>
      <c r="C26" s="60"/>
      <c r="D26" s="24" t="s">
        <v>290</v>
      </c>
      <c r="E26" s="25">
        <v>4</v>
      </c>
      <c r="F26" s="26">
        <f t="shared" si="0"/>
        <v>0</v>
      </c>
      <c r="G26" s="27" t="s">
        <v>222</v>
      </c>
    </row>
    <row r="27" spans="1:7" ht="31.5">
      <c r="A27" s="21" t="s">
        <v>47</v>
      </c>
      <c r="B27" s="28" t="s">
        <v>177</v>
      </c>
      <c r="C27" s="61"/>
      <c r="D27" s="24" t="s">
        <v>290</v>
      </c>
      <c r="E27" s="25">
        <v>2</v>
      </c>
      <c r="F27" s="26">
        <f t="shared" si="0"/>
        <v>0</v>
      </c>
      <c r="G27" s="27" t="s">
        <v>222</v>
      </c>
    </row>
    <row r="28" spans="1:7" ht="31.5">
      <c r="A28" s="21" t="s">
        <v>48</v>
      </c>
      <c r="B28" s="22" t="s">
        <v>8</v>
      </c>
      <c r="C28" s="88"/>
      <c r="D28" s="67"/>
      <c r="E28" s="67"/>
      <c r="F28" s="67"/>
      <c r="G28" s="68"/>
    </row>
    <row r="29" spans="1:7" ht="15.75" customHeight="1">
      <c r="A29" s="21" t="s">
        <v>122</v>
      </c>
      <c r="B29" s="22" t="s">
        <v>225</v>
      </c>
      <c r="C29" s="60"/>
      <c r="D29" s="24" t="s">
        <v>290</v>
      </c>
      <c r="E29" s="25">
        <v>30</v>
      </c>
      <c r="F29" s="26">
        <f t="shared" si="0"/>
        <v>0</v>
      </c>
      <c r="G29" s="27" t="s">
        <v>222</v>
      </c>
    </row>
    <row r="30" spans="1:7" ht="15.75" customHeight="1">
      <c r="A30" s="21" t="s">
        <v>123</v>
      </c>
      <c r="B30" s="22" t="s">
        <v>226</v>
      </c>
      <c r="C30" s="60"/>
      <c r="D30" s="24" t="s">
        <v>290</v>
      </c>
      <c r="E30" s="25">
        <v>30</v>
      </c>
      <c r="F30" s="26">
        <f t="shared" si="0"/>
        <v>0</v>
      </c>
      <c r="G30" s="27" t="s">
        <v>222</v>
      </c>
    </row>
    <row r="31" spans="1:7" ht="15.75" customHeight="1">
      <c r="A31" s="21" t="s">
        <v>124</v>
      </c>
      <c r="B31" s="22" t="s">
        <v>227</v>
      </c>
      <c r="C31" s="60"/>
      <c r="D31" s="24" t="s">
        <v>290</v>
      </c>
      <c r="E31" s="25">
        <v>30</v>
      </c>
      <c r="F31" s="26">
        <f t="shared" si="0"/>
        <v>0</v>
      </c>
      <c r="G31" s="27" t="s">
        <v>222</v>
      </c>
    </row>
    <row r="32" spans="1:7" ht="15.75" customHeight="1">
      <c r="A32" s="21" t="s">
        <v>125</v>
      </c>
      <c r="B32" s="22" t="s">
        <v>228</v>
      </c>
      <c r="C32" s="60"/>
      <c r="D32" s="24" t="s">
        <v>290</v>
      </c>
      <c r="E32" s="25">
        <v>30</v>
      </c>
      <c r="F32" s="26">
        <f t="shared" si="0"/>
        <v>0</v>
      </c>
      <c r="G32" s="27" t="s">
        <v>222</v>
      </c>
    </row>
    <row r="33" spans="1:7" ht="15.75" customHeight="1">
      <c r="A33" s="21" t="s">
        <v>126</v>
      </c>
      <c r="B33" s="22" t="s">
        <v>229</v>
      </c>
      <c r="C33" s="60"/>
      <c r="D33" s="24" t="s">
        <v>290</v>
      </c>
      <c r="E33" s="25">
        <v>30</v>
      </c>
      <c r="F33" s="26">
        <f t="shared" si="0"/>
        <v>0</v>
      </c>
      <c r="G33" s="27" t="s">
        <v>222</v>
      </c>
    </row>
    <row r="34" spans="1:7" ht="15.75" customHeight="1">
      <c r="A34" s="21" t="s">
        <v>127</v>
      </c>
      <c r="B34" s="22" t="s">
        <v>230</v>
      </c>
      <c r="C34" s="60"/>
      <c r="D34" s="24" t="s">
        <v>290</v>
      </c>
      <c r="E34" s="25">
        <v>60</v>
      </c>
      <c r="F34" s="26">
        <f t="shared" si="0"/>
        <v>0</v>
      </c>
      <c r="G34" s="27" t="s">
        <v>222</v>
      </c>
    </row>
    <row r="35" spans="1:7" ht="15.75" customHeight="1">
      <c r="A35" s="21" t="s">
        <v>128</v>
      </c>
      <c r="B35" s="22" t="s">
        <v>87</v>
      </c>
      <c r="C35" s="60"/>
      <c r="D35" s="24" t="s">
        <v>290</v>
      </c>
      <c r="E35" s="25">
        <v>30</v>
      </c>
      <c r="F35" s="26">
        <f t="shared" si="0"/>
        <v>0</v>
      </c>
      <c r="G35" s="27" t="s">
        <v>222</v>
      </c>
    </row>
    <row r="36" spans="1:7" ht="31.5">
      <c r="A36" s="21" t="s">
        <v>335</v>
      </c>
      <c r="B36" s="22" t="s">
        <v>9</v>
      </c>
      <c r="C36" s="88"/>
      <c r="D36" s="67"/>
      <c r="E36" s="67"/>
      <c r="F36" s="67"/>
      <c r="G36" s="68"/>
    </row>
    <row r="37" spans="1:7" ht="15.75" customHeight="1">
      <c r="A37" s="21" t="s">
        <v>180</v>
      </c>
      <c r="B37" s="22" t="s">
        <v>225</v>
      </c>
      <c r="C37" s="60"/>
      <c r="D37" s="24" t="s">
        <v>290</v>
      </c>
      <c r="E37" s="25">
        <v>72</v>
      </c>
      <c r="F37" s="26">
        <f t="shared" si="0"/>
        <v>0</v>
      </c>
      <c r="G37" s="27" t="s">
        <v>222</v>
      </c>
    </row>
    <row r="38" spans="1:7" ht="15.75" customHeight="1">
      <c r="A38" s="21" t="s">
        <v>181</v>
      </c>
      <c r="B38" s="22" t="s">
        <v>226</v>
      </c>
      <c r="C38" s="60"/>
      <c r="D38" s="24" t="s">
        <v>290</v>
      </c>
      <c r="E38" s="25">
        <f aca="true" t="shared" si="1" ref="E38:E43">E30*2</f>
        <v>60</v>
      </c>
      <c r="F38" s="26">
        <f t="shared" si="0"/>
        <v>0</v>
      </c>
      <c r="G38" s="27" t="s">
        <v>222</v>
      </c>
    </row>
    <row r="39" spans="1:7" ht="15.75" customHeight="1">
      <c r="A39" s="21" t="s">
        <v>182</v>
      </c>
      <c r="B39" s="22" t="s">
        <v>227</v>
      </c>
      <c r="C39" s="60"/>
      <c r="D39" s="24" t="s">
        <v>290</v>
      </c>
      <c r="E39" s="25">
        <f t="shared" si="1"/>
        <v>60</v>
      </c>
      <c r="F39" s="26">
        <f t="shared" si="0"/>
        <v>0</v>
      </c>
      <c r="G39" s="27" t="s">
        <v>222</v>
      </c>
    </row>
    <row r="40" spans="1:7" ht="15.75" customHeight="1">
      <c r="A40" s="21" t="s">
        <v>183</v>
      </c>
      <c r="B40" s="22" t="s">
        <v>228</v>
      </c>
      <c r="C40" s="60"/>
      <c r="D40" s="24" t="s">
        <v>290</v>
      </c>
      <c r="E40" s="25">
        <f t="shared" si="1"/>
        <v>60</v>
      </c>
      <c r="F40" s="26">
        <f t="shared" si="0"/>
        <v>0</v>
      </c>
      <c r="G40" s="27" t="s">
        <v>222</v>
      </c>
    </row>
    <row r="41" spans="1:7" ht="15.75" customHeight="1">
      <c r="A41" s="21" t="s">
        <v>184</v>
      </c>
      <c r="B41" s="22" t="s">
        <v>229</v>
      </c>
      <c r="C41" s="60"/>
      <c r="D41" s="24" t="s">
        <v>290</v>
      </c>
      <c r="E41" s="25">
        <f t="shared" si="1"/>
        <v>60</v>
      </c>
      <c r="F41" s="26">
        <f t="shared" si="0"/>
        <v>0</v>
      </c>
      <c r="G41" s="27" t="s">
        <v>222</v>
      </c>
    </row>
    <row r="42" spans="1:7" ht="15.75" customHeight="1">
      <c r="A42" s="21" t="s">
        <v>185</v>
      </c>
      <c r="B42" s="22" t="s">
        <v>230</v>
      </c>
      <c r="C42" s="60"/>
      <c r="D42" s="24" t="s">
        <v>290</v>
      </c>
      <c r="E42" s="25">
        <f t="shared" si="1"/>
        <v>120</v>
      </c>
      <c r="F42" s="26">
        <f t="shared" si="0"/>
        <v>0</v>
      </c>
      <c r="G42" s="27" t="s">
        <v>222</v>
      </c>
    </row>
    <row r="43" spans="1:7" ht="15.75" customHeight="1">
      <c r="A43" s="21" t="s">
        <v>186</v>
      </c>
      <c r="B43" s="22" t="s">
        <v>87</v>
      </c>
      <c r="C43" s="60"/>
      <c r="D43" s="24" t="s">
        <v>290</v>
      </c>
      <c r="E43" s="25">
        <f t="shared" si="1"/>
        <v>60</v>
      </c>
      <c r="F43" s="29">
        <f t="shared" si="0"/>
        <v>0</v>
      </c>
      <c r="G43" s="30" t="s">
        <v>222</v>
      </c>
    </row>
    <row r="44" spans="1:7" ht="47.25">
      <c r="A44" s="19"/>
      <c r="B44" s="20" t="s">
        <v>285</v>
      </c>
      <c r="C44" s="74"/>
      <c r="D44" s="67"/>
      <c r="E44" s="67"/>
      <c r="F44" s="67"/>
      <c r="G44" s="68"/>
    </row>
    <row r="45" spans="1:7" s="31" customFormat="1" ht="15.75">
      <c r="A45" s="21" t="s">
        <v>61</v>
      </c>
      <c r="B45" s="22" t="s">
        <v>231</v>
      </c>
      <c r="C45" s="60"/>
      <c r="D45" s="80"/>
      <c r="E45" s="86"/>
      <c r="F45" s="86"/>
      <c r="G45" s="87"/>
    </row>
    <row r="46" spans="1:7" s="31" customFormat="1" ht="15.75">
      <c r="A46" s="21" t="s">
        <v>10</v>
      </c>
      <c r="B46" s="22" t="s">
        <v>162</v>
      </c>
      <c r="C46" s="60"/>
      <c r="D46" s="24" t="s">
        <v>293</v>
      </c>
      <c r="E46" s="25">
        <v>1250</v>
      </c>
      <c r="F46" s="26">
        <f>C46*E46</f>
        <v>0</v>
      </c>
      <c r="G46" s="27" t="s">
        <v>222</v>
      </c>
    </row>
    <row r="47" spans="1:7" s="31" customFormat="1" ht="15.75">
      <c r="A47" s="21" t="s">
        <v>11</v>
      </c>
      <c r="B47" s="22" t="s">
        <v>163</v>
      </c>
      <c r="C47" s="60"/>
      <c r="D47" s="24" t="s">
        <v>293</v>
      </c>
      <c r="E47" s="25">
        <v>850</v>
      </c>
      <c r="F47" s="26">
        <f>C47*E47</f>
        <v>0</v>
      </c>
      <c r="G47" s="27" t="s">
        <v>222</v>
      </c>
    </row>
    <row r="48" spans="1:7" s="31" customFormat="1" ht="15.75">
      <c r="A48" s="21" t="s">
        <v>12</v>
      </c>
      <c r="B48" s="22" t="s">
        <v>164</v>
      </c>
      <c r="C48" s="60"/>
      <c r="D48" s="24" t="s">
        <v>293</v>
      </c>
      <c r="E48" s="25">
        <v>850</v>
      </c>
      <c r="F48" s="26">
        <f>C48*E48</f>
        <v>0</v>
      </c>
      <c r="G48" s="27" t="s">
        <v>222</v>
      </c>
    </row>
    <row r="49" spans="1:7" s="31" customFormat="1" ht="15.75">
      <c r="A49" s="21" t="s">
        <v>165</v>
      </c>
      <c r="B49" s="22" t="s">
        <v>179</v>
      </c>
      <c r="C49" s="60"/>
      <c r="D49" s="24" t="s">
        <v>293</v>
      </c>
      <c r="E49" s="25">
        <v>1500</v>
      </c>
      <c r="F49" s="26">
        <f>C49*E49</f>
        <v>0</v>
      </c>
      <c r="G49" s="27" t="s">
        <v>222</v>
      </c>
    </row>
    <row r="50" spans="1:7" s="31" customFormat="1" ht="15.75">
      <c r="A50" s="21" t="s">
        <v>337</v>
      </c>
      <c r="B50" s="22" t="s">
        <v>145</v>
      </c>
      <c r="C50" s="60"/>
      <c r="D50" s="80"/>
      <c r="E50" s="86"/>
      <c r="F50" s="86"/>
      <c r="G50" s="87"/>
    </row>
    <row r="51" spans="1:7" s="31" customFormat="1" ht="15.75">
      <c r="A51" s="21" t="s">
        <v>52</v>
      </c>
      <c r="B51" s="22" t="s">
        <v>162</v>
      </c>
      <c r="C51" s="60"/>
      <c r="D51" s="24" t="s">
        <v>293</v>
      </c>
      <c r="E51" s="25">
        <v>1500</v>
      </c>
      <c r="F51" s="26">
        <f>C51*E51</f>
        <v>0</v>
      </c>
      <c r="G51" s="27" t="s">
        <v>222</v>
      </c>
    </row>
    <row r="52" spans="1:7" s="31" customFormat="1" ht="15.75">
      <c r="A52" s="21" t="s">
        <v>53</v>
      </c>
      <c r="B52" s="22" t="s">
        <v>163</v>
      </c>
      <c r="C52" s="60"/>
      <c r="D52" s="24" t="s">
        <v>293</v>
      </c>
      <c r="E52" s="25">
        <v>1500</v>
      </c>
      <c r="F52" s="26">
        <f>C52*E52</f>
        <v>0</v>
      </c>
      <c r="G52" s="27" t="s">
        <v>222</v>
      </c>
    </row>
    <row r="53" spans="1:7" s="31" customFormat="1" ht="15.75">
      <c r="A53" s="21" t="s">
        <v>13</v>
      </c>
      <c r="B53" s="22" t="s">
        <v>164</v>
      </c>
      <c r="C53" s="60"/>
      <c r="D53" s="24" t="s">
        <v>293</v>
      </c>
      <c r="E53" s="25">
        <v>1500</v>
      </c>
      <c r="F53" s="26">
        <f>C53*E53</f>
        <v>0</v>
      </c>
      <c r="G53" s="27" t="s">
        <v>222</v>
      </c>
    </row>
    <row r="54" spans="1:7" s="31" customFormat="1" ht="15.75">
      <c r="A54" s="21" t="s">
        <v>166</v>
      </c>
      <c r="B54" s="22" t="s">
        <v>179</v>
      </c>
      <c r="C54" s="60"/>
      <c r="D54" s="24" t="s">
        <v>293</v>
      </c>
      <c r="E54" s="25">
        <v>2500</v>
      </c>
      <c r="F54" s="26">
        <f>C54*E54</f>
        <v>0</v>
      </c>
      <c r="G54" s="27" t="s">
        <v>222</v>
      </c>
    </row>
    <row r="55" spans="1:7" s="31" customFormat="1" ht="15.75">
      <c r="A55" s="21" t="s">
        <v>338</v>
      </c>
      <c r="B55" s="22" t="s">
        <v>146</v>
      </c>
      <c r="C55" s="60"/>
      <c r="D55" s="80"/>
      <c r="E55" s="86"/>
      <c r="F55" s="86"/>
      <c r="G55" s="87"/>
    </row>
    <row r="56" spans="1:7" s="31" customFormat="1" ht="15.75">
      <c r="A56" s="21" t="s">
        <v>54</v>
      </c>
      <c r="B56" s="22" t="s">
        <v>162</v>
      </c>
      <c r="C56" s="60"/>
      <c r="D56" s="24" t="s">
        <v>293</v>
      </c>
      <c r="E56" s="25">
        <v>700</v>
      </c>
      <c r="F56" s="26">
        <f>C56*E56</f>
        <v>0</v>
      </c>
      <c r="G56" s="27" t="s">
        <v>222</v>
      </c>
    </row>
    <row r="57" spans="1:7" s="31" customFormat="1" ht="15.75">
      <c r="A57" s="21" t="s">
        <v>55</v>
      </c>
      <c r="B57" s="22" t="s">
        <v>163</v>
      </c>
      <c r="C57" s="60"/>
      <c r="D57" s="24" t="s">
        <v>293</v>
      </c>
      <c r="E57" s="25">
        <v>700</v>
      </c>
      <c r="F57" s="26">
        <f>C57*E57</f>
        <v>0</v>
      </c>
      <c r="G57" s="27" t="s">
        <v>222</v>
      </c>
    </row>
    <row r="58" spans="1:7" s="31" customFormat="1" ht="15.75">
      <c r="A58" s="21" t="s">
        <v>56</v>
      </c>
      <c r="B58" s="22" t="s">
        <v>164</v>
      </c>
      <c r="C58" s="60"/>
      <c r="D58" s="24" t="s">
        <v>293</v>
      </c>
      <c r="E58" s="25">
        <v>700</v>
      </c>
      <c r="F58" s="26">
        <f>C58*E58</f>
        <v>0</v>
      </c>
      <c r="G58" s="27" t="s">
        <v>222</v>
      </c>
    </row>
    <row r="59" spans="1:7" s="31" customFormat="1" ht="15.75">
      <c r="A59" s="21" t="s">
        <v>167</v>
      </c>
      <c r="B59" s="22" t="s">
        <v>179</v>
      </c>
      <c r="C59" s="60"/>
      <c r="D59" s="24" t="s">
        <v>293</v>
      </c>
      <c r="E59" s="25">
        <v>900</v>
      </c>
      <c r="F59" s="26">
        <f>C59*E59</f>
        <v>0</v>
      </c>
      <c r="G59" s="27" t="s">
        <v>222</v>
      </c>
    </row>
    <row r="60" spans="1:7" s="31" customFormat="1" ht="15.75">
      <c r="A60" s="21" t="s">
        <v>336</v>
      </c>
      <c r="B60" s="22" t="s">
        <v>86</v>
      </c>
      <c r="C60" s="60"/>
      <c r="D60" s="80"/>
      <c r="E60" s="86"/>
      <c r="F60" s="86"/>
      <c r="G60" s="87"/>
    </row>
    <row r="61" spans="1:7" s="31" customFormat="1" ht="15.75">
      <c r="A61" s="21" t="s">
        <v>57</v>
      </c>
      <c r="B61" s="22" t="s">
        <v>162</v>
      </c>
      <c r="C61" s="60"/>
      <c r="D61" s="24" t="s">
        <v>293</v>
      </c>
      <c r="E61" s="25">
        <v>400</v>
      </c>
      <c r="F61" s="26">
        <f>C61*E61</f>
        <v>0</v>
      </c>
      <c r="G61" s="27" t="s">
        <v>222</v>
      </c>
    </row>
    <row r="62" spans="1:7" s="31" customFormat="1" ht="15.75">
      <c r="A62" s="21" t="s">
        <v>58</v>
      </c>
      <c r="B62" s="22" t="s">
        <v>163</v>
      </c>
      <c r="C62" s="60"/>
      <c r="D62" s="24" t="s">
        <v>293</v>
      </c>
      <c r="E62" s="25">
        <v>450</v>
      </c>
      <c r="F62" s="26">
        <f>C62*E62</f>
        <v>0</v>
      </c>
      <c r="G62" s="27" t="s">
        <v>222</v>
      </c>
    </row>
    <row r="63" spans="1:7" s="31" customFormat="1" ht="15.75">
      <c r="A63" s="21" t="s">
        <v>59</v>
      </c>
      <c r="B63" s="22" t="s">
        <v>164</v>
      </c>
      <c r="C63" s="60"/>
      <c r="D63" s="24" t="s">
        <v>293</v>
      </c>
      <c r="E63" s="25">
        <v>500</v>
      </c>
      <c r="F63" s="26">
        <f>C63*E63</f>
        <v>0</v>
      </c>
      <c r="G63" s="27" t="s">
        <v>222</v>
      </c>
    </row>
    <row r="64" spans="1:7" s="31" customFormat="1" ht="15.75">
      <c r="A64" s="21" t="s">
        <v>168</v>
      </c>
      <c r="B64" s="22" t="s">
        <v>179</v>
      </c>
      <c r="C64" s="60"/>
      <c r="D64" s="24" t="s">
        <v>293</v>
      </c>
      <c r="E64" s="25">
        <v>650</v>
      </c>
      <c r="F64" s="26">
        <f>C64*E64</f>
        <v>0</v>
      </c>
      <c r="G64" s="27" t="s">
        <v>222</v>
      </c>
    </row>
    <row r="65" spans="1:8" s="31" customFormat="1" ht="31.5">
      <c r="A65" s="21" t="s">
        <v>60</v>
      </c>
      <c r="B65" s="22" t="s">
        <v>250</v>
      </c>
      <c r="C65" s="60"/>
      <c r="D65" s="80"/>
      <c r="E65" s="86"/>
      <c r="F65" s="86"/>
      <c r="G65" s="87"/>
      <c r="H65" s="32"/>
    </row>
    <row r="66" spans="1:8" s="31" customFormat="1" ht="15.75">
      <c r="A66" s="21" t="s">
        <v>286</v>
      </c>
      <c r="B66" s="22" t="s">
        <v>147</v>
      </c>
      <c r="C66" s="60"/>
      <c r="D66" s="80"/>
      <c r="E66" s="86"/>
      <c r="F66" s="86"/>
      <c r="G66" s="87"/>
      <c r="H66" s="32"/>
    </row>
    <row r="67" spans="1:7" s="31" customFormat="1" ht="15.75">
      <c r="A67" s="21" t="s">
        <v>14</v>
      </c>
      <c r="B67" s="22" t="s">
        <v>232</v>
      </c>
      <c r="C67" s="60"/>
      <c r="D67" s="24" t="s">
        <v>294</v>
      </c>
      <c r="E67" s="25">
        <v>305</v>
      </c>
      <c r="F67" s="26">
        <f>C67*E67</f>
        <v>0</v>
      </c>
      <c r="G67" s="27" t="s">
        <v>222</v>
      </c>
    </row>
    <row r="68" spans="1:7" s="31" customFormat="1" ht="15.75">
      <c r="A68" s="21" t="s">
        <v>15</v>
      </c>
      <c r="B68" s="22" t="s">
        <v>233</v>
      </c>
      <c r="C68" s="60"/>
      <c r="D68" s="24" t="s">
        <v>294</v>
      </c>
      <c r="E68" s="25">
        <v>305</v>
      </c>
      <c r="F68" s="26">
        <f aca="true" t="shared" si="2" ref="F68:F73">C68*E68</f>
        <v>0</v>
      </c>
      <c r="G68" s="27" t="s">
        <v>222</v>
      </c>
    </row>
    <row r="69" spans="1:7" s="31" customFormat="1" ht="15.75">
      <c r="A69" s="21" t="s">
        <v>16</v>
      </c>
      <c r="B69" s="22" t="s">
        <v>234</v>
      </c>
      <c r="C69" s="60"/>
      <c r="D69" s="24" t="s">
        <v>294</v>
      </c>
      <c r="E69" s="25">
        <v>305</v>
      </c>
      <c r="F69" s="26">
        <f t="shared" si="2"/>
        <v>0</v>
      </c>
      <c r="G69" s="27" t="s">
        <v>222</v>
      </c>
    </row>
    <row r="70" spans="1:7" s="31" customFormat="1" ht="15.75">
      <c r="A70" s="21" t="s">
        <v>150</v>
      </c>
      <c r="B70" s="22" t="s">
        <v>235</v>
      </c>
      <c r="C70" s="60"/>
      <c r="D70" s="24" t="s">
        <v>294</v>
      </c>
      <c r="E70" s="25">
        <v>100</v>
      </c>
      <c r="F70" s="26">
        <f t="shared" si="2"/>
        <v>0</v>
      </c>
      <c r="G70" s="27" t="s">
        <v>222</v>
      </c>
    </row>
    <row r="71" spans="1:7" s="31" customFormat="1" ht="15.75">
      <c r="A71" s="21" t="s">
        <v>151</v>
      </c>
      <c r="B71" s="22" t="s">
        <v>236</v>
      </c>
      <c r="C71" s="60"/>
      <c r="D71" s="24" t="s">
        <v>294</v>
      </c>
      <c r="E71" s="25">
        <v>100</v>
      </c>
      <c r="F71" s="26">
        <f t="shared" si="2"/>
        <v>0</v>
      </c>
      <c r="G71" s="27" t="s">
        <v>222</v>
      </c>
    </row>
    <row r="72" spans="1:7" s="31" customFormat="1" ht="15.75">
      <c r="A72" s="21" t="s">
        <v>152</v>
      </c>
      <c r="B72" s="22" t="s">
        <v>237</v>
      </c>
      <c r="C72" s="60"/>
      <c r="D72" s="24" t="s">
        <v>294</v>
      </c>
      <c r="E72" s="25">
        <v>305</v>
      </c>
      <c r="F72" s="26">
        <f t="shared" si="2"/>
        <v>0</v>
      </c>
      <c r="G72" s="27" t="s">
        <v>222</v>
      </c>
    </row>
    <row r="73" spans="1:7" s="31" customFormat="1" ht="15.75">
      <c r="A73" s="21" t="s">
        <v>153</v>
      </c>
      <c r="B73" s="22" t="s">
        <v>179</v>
      </c>
      <c r="C73" s="60"/>
      <c r="D73" s="24" t="s">
        <v>294</v>
      </c>
      <c r="E73" s="25">
        <v>100</v>
      </c>
      <c r="F73" s="26">
        <f t="shared" si="2"/>
        <v>0</v>
      </c>
      <c r="G73" s="27" t="s">
        <v>222</v>
      </c>
    </row>
    <row r="74" spans="1:7" s="31" customFormat="1" ht="15.75">
      <c r="A74" s="21" t="s">
        <v>339</v>
      </c>
      <c r="B74" s="22" t="s">
        <v>1</v>
      </c>
      <c r="C74" s="60"/>
      <c r="D74" s="80"/>
      <c r="E74" s="67"/>
      <c r="F74" s="67"/>
      <c r="G74" s="68"/>
    </row>
    <row r="75" spans="1:7" s="31" customFormat="1" ht="15.75">
      <c r="A75" s="21" t="s">
        <v>62</v>
      </c>
      <c r="B75" s="22" t="s">
        <v>232</v>
      </c>
      <c r="C75" s="60"/>
      <c r="D75" s="24" t="s">
        <v>294</v>
      </c>
      <c r="E75" s="25">
        <v>210</v>
      </c>
      <c r="F75" s="26">
        <f>C75*E75</f>
        <v>0</v>
      </c>
      <c r="G75" s="27" t="s">
        <v>222</v>
      </c>
    </row>
    <row r="76" spans="1:7" s="31" customFormat="1" ht="15.75">
      <c r="A76" s="21" t="s">
        <v>63</v>
      </c>
      <c r="B76" s="22" t="s">
        <v>233</v>
      </c>
      <c r="C76" s="60"/>
      <c r="D76" s="24" t="s">
        <v>294</v>
      </c>
      <c r="E76" s="25">
        <v>210</v>
      </c>
      <c r="F76" s="26">
        <f aca="true" t="shared" si="3" ref="F76:F81">C76*E76</f>
        <v>0</v>
      </c>
      <c r="G76" s="27" t="s">
        <v>222</v>
      </c>
    </row>
    <row r="77" spans="1:7" s="31" customFormat="1" ht="15.75">
      <c r="A77" s="21" t="s">
        <v>64</v>
      </c>
      <c r="B77" s="22" t="s">
        <v>234</v>
      </c>
      <c r="C77" s="60"/>
      <c r="D77" s="24" t="s">
        <v>294</v>
      </c>
      <c r="E77" s="25">
        <v>210</v>
      </c>
      <c r="F77" s="26">
        <f t="shared" si="3"/>
        <v>0</v>
      </c>
      <c r="G77" s="27" t="s">
        <v>222</v>
      </c>
    </row>
    <row r="78" spans="1:7" s="31" customFormat="1" ht="15.75">
      <c r="A78" s="21" t="s">
        <v>154</v>
      </c>
      <c r="B78" s="22" t="s">
        <v>235</v>
      </c>
      <c r="C78" s="60"/>
      <c r="D78" s="24" t="s">
        <v>294</v>
      </c>
      <c r="E78" s="25">
        <v>80</v>
      </c>
      <c r="F78" s="26">
        <f t="shared" si="3"/>
        <v>0</v>
      </c>
      <c r="G78" s="27" t="s">
        <v>222</v>
      </c>
    </row>
    <row r="79" spans="1:7" s="31" customFormat="1" ht="15.75">
      <c r="A79" s="21" t="s">
        <v>155</v>
      </c>
      <c r="B79" s="22" t="s">
        <v>236</v>
      </c>
      <c r="C79" s="60"/>
      <c r="D79" s="24" t="s">
        <v>294</v>
      </c>
      <c r="E79" s="25">
        <v>80</v>
      </c>
      <c r="F79" s="26">
        <f t="shared" si="3"/>
        <v>0</v>
      </c>
      <c r="G79" s="27" t="s">
        <v>222</v>
      </c>
    </row>
    <row r="80" spans="1:7" s="31" customFormat="1" ht="15.75">
      <c r="A80" s="21" t="s">
        <v>156</v>
      </c>
      <c r="B80" s="22" t="s">
        <v>237</v>
      </c>
      <c r="C80" s="60"/>
      <c r="D80" s="24" t="s">
        <v>294</v>
      </c>
      <c r="E80" s="25">
        <v>210</v>
      </c>
      <c r="F80" s="26">
        <f t="shared" si="3"/>
        <v>0</v>
      </c>
      <c r="G80" s="27" t="s">
        <v>222</v>
      </c>
    </row>
    <row r="81" spans="1:7" s="31" customFormat="1" ht="15.75">
      <c r="A81" s="21" t="s">
        <v>157</v>
      </c>
      <c r="B81" s="22" t="s">
        <v>179</v>
      </c>
      <c r="C81" s="60"/>
      <c r="D81" s="24" t="s">
        <v>294</v>
      </c>
      <c r="E81" s="25">
        <v>80</v>
      </c>
      <c r="F81" s="26">
        <f t="shared" si="3"/>
        <v>0</v>
      </c>
      <c r="G81" s="27" t="s">
        <v>222</v>
      </c>
    </row>
    <row r="82" spans="1:7" s="31" customFormat="1" ht="15.75">
      <c r="A82" s="21" t="s">
        <v>340</v>
      </c>
      <c r="B82" s="22" t="s">
        <v>148</v>
      </c>
      <c r="C82" s="60"/>
      <c r="D82" s="80"/>
      <c r="E82" s="86"/>
      <c r="F82" s="86"/>
      <c r="G82" s="87"/>
    </row>
    <row r="83" spans="1:7" s="31" customFormat="1" ht="15.75">
      <c r="A83" s="21" t="s">
        <v>17</v>
      </c>
      <c r="B83" s="22" t="s">
        <v>232</v>
      </c>
      <c r="C83" s="60"/>
      <c r="D83" s="24" t="s">
        <v>294</v>
      </c>
      <c r="E83" s="25">
        <v>10</v>
      </c>
      <c r="F83" s="26">
        <f aca="true" t="shared" si="4" ref="F83:F89">C83*E83</f>
        <v>0</v>
      </c>
      <c r="G83" s="27" t="s">
        <v>222</v>
      </c>
    </row>
    <row r="84" spans="1:7" s="31" customFormat="1" ht="15.75">
      <c r="A84" s="21" t="s">
        <v>18</v>
      </c>
      <c r="B84" s="22" t="s">
        <v>233</v>
      </c>
      <c r="C84" s="60"/>
      <c r="D84" s="24" t="s">
        <v>294</v>
      </c>
      <c r="E84" s="25">
        <v>11</v>
      </c>
      <c r="F84" s="26">
        <f t="shared" si="4"/>
        <v>0</v>
      </c>
      <c r="G84" s="27" t="s">
        <v>222</v>
      </c>
    </row>
    <row r="85" spans="1:7" s="31" customFormat="1" ht="15.75">
      <c r="A85" s="21" t="s">
        <v>19</v>
      </c>
      <c r="B85" s="22" t="s">
        <v>234</v>
      </c>
      <c r="C85" s="60"/>
      <c r="D85" s="24" t="s">
        <v>294</v>
      </c>
      <c r="E85" s="25">
        <v>50</v>
      </c>
      <c r="F85" s="26">
        <f t="shared" si="4"/>
        <v>0</v>
      </c>
      <c r="G85" s="27" t="s">
        <v>222</v>
      </c>
    </row>
    <row r="86" spans="1:7" s="31" customFormat="1" ht="15.75">
      <c r="A86" s="21" t="s">
        <v>158</v>
      </c>
      <c r="B86" s="22" t="s">
        <v>235</v>
      </c>
      <c r="C86" s="60"/>
      <c r="D86" s="24" t="s">
        <v>294</v>
      </c>
      <c r="E86" s="25">
        <v>80</v>
      </c>
      <c r="F86" s="26">
        <f t="shared" si="4"/>
        <v>0</v>
      </c>
      <c r="G86" s="27" t="s">
        <v>222</v>
      </c>
    </row>
    <row r="87" spans="1:7" s="31" customFormat="1" ht="15.75">
      <c r="A87" s="21" t="s">
        <v>159</v>
      </c>
      <c r="B87" s="22" t="s">
        <v>236</v>
      </c>
      <c r="C87" s="60"/>
      <c r="D87" s="24" t="s">
        <v>294</v>
      </c>
      <c r="E87" s="25">
        <v>120</v>
      </c>
      <c r="F87" s="26">
        <f t="shared" si="4"/>
        <v>0</v>
      </c>
      <c r="G87" s="27" t="s">
        <v>222</v>
      </c>
    </row>
    <row r="88" spans="1:7" s="31" customFormat="1" ht="15.75">
      <c r="A88" s="21" t="s">
        <v>160</v>
      </c>
      <c r="B88" s="22" t="s">
        <v>237</v>
      </c>
      <c r="C88" s="60"/>
      <c r="D88" s="24" t="s">
        <v>294</v>
      </c>
      <c r="E88" s="25">
        <v>150</v>
      </c>
      <c r="F88" s="26">
        <f t="shared" si="4"/>
        <v>0</v>
      </c>
      <c r="G88" s="27" t="s">
        <v>222</v>
      </c>
    </row>
    <row r="89" spans="1:7" s="31" customFormat="1" ht="15.75">
      <c r="A89" s="21" t="s">
        <v>161</v>
      </c>
      <c r="B89" s="22" t="s">
        <v>179</v>
      </c>
      <c r="C89" s="60"/>
      <c r="D89" s="24" t="s">
        <v>294</v>
      </c>
      <c r="E89" s="25">
        <v>250</v>
      </c>
      <c r="F89" s="26">
        <f t="shared" si="4"/>
        <v>0</v>
      </c>
      <c r="G89" s="27" t="s">
        <v>222</v>
      </c>
    </row>
    <row r="90" spans="1:7" ht="15.75">
      <c r="A90" s="19"/>
      <c r="B90" s="20" t="s">
        <v>256</v>
      </c>
      <c r="C90" s="74"/>
      <c r="D90" s="67"/>
      <c r="E90" s="67"/>
      <c r="F90" s="67"/>
      <c r="G90" s="68"/>
    </row>
    <row r="91" spans="1:7" s="31" customFormat="1" ht="15.75">
      <c r="A91" s="21" t="s">
        <v>49</v>
      </c>
      <c r="B91" s="22" t="s">
        <v>175</v>
      </c>
      <c r="C91" s="60"/>
      <c r="D91" s="24" t="s">
        <v>295</v>
      </c>
      <c r="E91" s="25">
        <v>4</v>
      </c>
      <c r="F91" s="26">
        <f>C91*E91</f>
        <v>0</v>
      </c>
      <c r="G91" s="27" t="s">
        <v>222</v>
      </c>
    </row>
    <row r="92" spans="1:7" s="31" customFormat="1" ht="15.75" customHeight="1">
      <c r="A92" s="21" t="s">
        <v>50</v>
      </c>
      <c r="B92" s="22" t="s">
        <v>176</v>
      </c>
      <c r="C92" s="60"/>
      <c r="D92" s="24" t="s">
        <v>254</v>
      </c>
      <c r="E92" s="81"/>
      <c r="F92" s="67"/>
      <c r="G92" s="68"/>
    </row>
    <row r="93" spans="1:7" s="31" customFormat="1" ht="78.75">
      <c r="A93" s="21" t="s">
        <v>51</v>
      </c>
      <c r="B93" s="22" t="s">
        <v>65</v>
      </c>
      <c r="C93" s="60"/>
      <c r="D93" s="80"/>
      <c r="E93" s="67"/>
      <c r="F93" s="67"/>
      <c r="G93" s="68"/>
    </row>
    <row r="94" spans="1:7" s="31" customFormat="1" ht="15.75">
      <c r="A94" s="21" t="s">
        <v>34</v>
      </c>
      <c r="B94" s="22" t="s">
        <v>66</v>
      </c>
      <c r="C94" s="60"/>
      <c r="D94" s="24" t="s">
        <v>292</v>
      </c>
      <c r="E94" s="25">
        <f>600+50</f>
        <v>650</v>
      </c>
      <c r="F94" s="26">
        <f>C94*E94</f>
        <v>0</v>
      </c>
      <c r="G94" s="27" t="s">
        <v>222</v>
      </c>
    </row>
    <row r="95" spans="1:7" ht="15.75">
      <c r="A95" s="21" t="s">
        <v>33</v>
      </c>
      <c r="B95" s="22" t="s">
        <v>238</v>
      </c>
      <c r="C95" s="60"/>
      <c r="D95" s="24" t="s">
        <v>292</v>
      </c>
      <c r="E95" s="25">
        <f>600+50</f>
        <v>650</v>
      </c>
      <c r="F95" s="26">
        <f>C95*E95</f>
        <v>0</v>
      </c>
      <c r="G95" s="27" t="s">
        <v>222</v>
      </c>
    </row>
    <row r="96" spans="1:7" ht="15.75">
      <c r="A96" s="21" t="s">
        <v>35</v>
      </c>
      <c r="B96" s="22" t="s">
        <v>67</v>
      </c>
      <c r="C96" s="60"/>
      <c r="D96" s="24" t="s">
        <v>296</v>
      </c>
      <c r="E96" s="25">
        <v>30</v>
      </c>
      <c r="F96" s="26">
        <f>C96*E96</f>
        <v>0</v>
      </c>
      <c r="G96" s="27" t="s">
        <v>222</v>
      </c>
    </row>
    <row r="97" spans="1:7" ht="15.75">
      <c r="A97" s="21" t="s">
        <v>36</v>
      </c>
      <c r="B97" s="22" t="s">
        <v>69</v>
      </c>
      <c r="C97" s="60"/>
      <c r="D97" s="24" t="s">
        <v>296</v>
      </c>
      <c r="E97" s="25">
        <v>30</v>
      </c>
      <c r="F97" s="26">
        <f>C97*E97</f>
        <v>0</v>
      </c>
      <c r="G97" s="27" t="s">
        <v>222</v>
      </c>
    </row>
    <row r="98" spans="1:7" ht="78.75">
      <c r="A98" s="19"/>
      <c r="B98" s="20" t="s">
        <v>255</v>
      </c>
      <c r="C98" s="60"/>
      <c r="D98" s="67"/>
      <c r="E98" s="67"/>
      <c r="F98" s="67"/>
      <c r="G98" s="68"/>
    </row>
    <row r="99" spans="1:7" ht="94.5">
      <c r="A99" s="21" t="s">
        <v>306</v>
      </c>
      <c r="B99" s="22" t="s">
        <v>462</v>
      </c>
      <c r="C99" s="63"/>
      <c r="D99" s="33" t="s">
        <v>341</v>
      </c>
      <c r="E99" s="34">
        <v>100</v>
      </c>
      <c r="F99" s="35">
        <f>(SUM(C100:C102,C116,C117:C119,C121:C127)*(1+C99)*E99)</f>
        <v>0</v>
      </c>
      <c r="G99" s="27" t="s">
        <v>222</v>
      </c>
    </row>
    <row r="100" spans="1:7" s="31" customFormat="1" ht="47.25">
      <c r="A100" s="21" t="s">
        <v>307</v>
      </c>
      <c r="B100" s="22" t="s">
        <v>172</v>
      </c>
      <c r="C100" s="60"/>
      <c r="D100" s="36" t="s">
        <v>297</v>
      </c>
      <c r="E100" s="37">
        <v>14</v>
      </c>
      <c r="F100" s="26">
        <f>C100*E100</f>
        <v>0</v>
      </c>
      <c r="G100" s="27" t="s">
        <v>222</v>
      </c>
    </row>
    <row r="101" spans="1:7" s="31" customFormat="1" ht="47.25">
      <c r="A101" s="21" t="s">
        <v>308</v>
      </c>
      <c r="B101" s="22" t="s">
        <v>115</v>
      </c>
      <c r="C101" s="60"/>
      <c r="D101" s="24" t="s">
        <v>297</v>
      </c>
      <c r="E101" s="37">
        <v>50</v>
      </c>
      <c r="F101" s="26">
        <f>C101*E101</f>
        <v>0</v>
      </c>
      <c r="G101" s="27" t="s">
        <v>222</v>
      </c>
    </row>
    <row r="102" spans="1:7" s="31" customFormat="1" ht="31.5">
      <c r="A102" s="21" t="s">
        <v>309</v>
      </c>
      <c r="B102" s="22" t="s">
        <v>239</v>
      </c>
      <c r="C102" s="60"/>
      <c r="D102" s="24" t="s">
        <v>298</v>
      </c>
      <c r="E102" s="37">
        <v>160</v>
      </c>
      <c r="F102" s="26">
        <f>C102*E102</f>
        <v>0</v>
      </c>
      <c r="G102" s="27" t="s">
        <v>222</v>
      </c>
    </row>
    <row r="103" spans="1:7" s="31" customFormat="1" ht="31.5">
      <c r="A103" s="21" t="s">
        <v>310</v>
      </c>
      <c r="B103" s="22" t="s">
        <v>2</v>
      </c>
      <c r="C103" s="60"/>
      <c r="D103" s="24" t="s">
        <v>292</v>
      </c>
      <c r="E103" s="37">
        <v>480</v>
      </c>
      <c r="F103" s="26">
        <f>C103*E103</f>
        <v>0</v>
      </c>
      <c r="G103" s="27" t="s">
        <v>222</v>
      </c>
    </row>
    <row r="104" spans="1:7" s="31" customFormat="1" ht="15.75">
      <c r="A104" s="21" t="s">
        <v>311</v>
      </c>
      <c r="B104" s="22" t="s">
        <v>170</v>
      </c>
      <c r="C104" s="60"/>
      <c r="D104" s="36" t="s">
        <v>298</v>
      </c>
      <c r="E104" s="37">
        <v>14</v>
      </c>
      <c r="F104" s="26">
        <f>C104*E104</f>
        <v>0</v>
      </c>
      <c r="G104" s="27" t="s">
        <v>222</v>
      </c>
    </row>
    <row r="105" spans="1:7" s="31" customFormat="1" ht="31.5">
      <c r="A105" s="21" t="s">
        <v>312</v>
      </c>
      <c r="B105" s="22" t="s">
        <v>20</v>
      </c>
      <c r="C105" s="60"/>
      <c r="D105" s="82"/>
      <c r="E105" s="83"/>
      <c r="F105" s="83"/>
      <c r="G105" s="84"/>
    </row>
    <row r="106" spans="1:7" s="31" customFormat="1" ht="15.75">
      <c r="A106" s="21" t="s">
        <v>187</v>
      </c>
      <c r="B106" s="22" t="s">
        <v>240</v>
      </c>
      <c r="C106" s="60"/>
      <c r="D106" s="36" t="s">
        <v>296</v>
      </c>
      <c r="E106" s="37">
        <v>14</v>
      </c>
      <c r="F106" s="26">
        <f aca="true" t="shared" si="5" ref="F106:F129">C106*E106</f>
        <v>0</v>
      </c>
      <c r="G106" s="27" t="s">
        <v>222</v>
      </c>
    </row>
    <row r="107" spans="1:7" s="31" customFormat="1" ht="15.75">
      <c r="A107" s="21" t="s">
        <v>188</v>
      </c>
      <c r="B107" s="22" t="s">
        <v>241</v>
      </c>
      <c r="C107" s="60"/>
      <c r="D107" s="36" t="s">
        <v>296</v>
      </c>
      <c r="E107" s="37">
        <v>14</v>
      </c>
      <c r="F107" s="26">
        <f t="shared" si="5"/>
        <v>0</v>
      </c>
      <c r="G107" s="27" t="s">
        <v>222</v>
      </c>
    </row>
    <row r="108" spans="1:7" s="31" customFormat="1" ht="15.75">
      <c r="A108" s="21" t="s">
        <v>189</v>
      </c>
      <c r="B108" s="22" t="s">
        <v>171</v>
      </c>
      <c r="C108" s="60"/>
      <c r="D108" s="36" t="s">
        <v>292</v>
      </c>
      <c r="E108" s="37">
        <v>288</v>
      </c>
      <c r="F108" s="26">
        <f t="shared" si="5"/>
        <v>0</v>
      </c>
      <c r="G108" s="27" t="s">
        <v>222</v>
      </c>
    </row>
    <row r="109" spans="1:7" s="31" customFormat="1" ht="15.75">
      <c r="A109" s="21" t="s">
        <v>313</v>
      </c>
      <c r="B109" s="22" t="s">
        <v>21</v>
      </c>
      <c r="C109" s="60"/>
      <c r="D109" s="36" t="s">
        <v>299</v>
      </c>
      <c r="E109" s="37">
        <v>60</v>
      </c>
      <c r="F109" s="26">
        <f t="shared" si="5"/>
        <v>0</v>
      </c>
      <c r="G109" s="27" t="s">
        <v>222</v>
      </c>
    </row>
    <row r="110" spans="1:7" s="31" customFormat="1" ht="15.75">
      <c r="A110" s="21" t="s">
        <v>314</v>
      </c>
      <c r="B110" s="22" t="s">
        <v>22</v>
      </c>
      <c r="C110" s="60"/>
      <c r="D110" s="36" t="s">
        <v>299</v>
      </c>
      <c r="E110" s="37">
        <v>60</v>
      </c>
      <c r="F110" s="26">
        <f t="shared" si="5"/>
        <v>0</v>
      </c>
      <c r="G110" s="27" t="s">
        <v>222</v>
      </c>
    </row>
    <row r="111" spans="1:7" s="31" customFormat="1" ht="15.75">
      <c r="A111" s="21" t="s">
        <v>315</v>
      </c>
      <c r="B111" s="22" t="s">
        <v>116</v>
      </c>
      <c r="C111" s="60"/>
      <c r="D111" s="36" t="s">
        <v>298</v>
      </c>
      <c r="E111" s="37">
        <v>4</v>
      </c>
      <c r="F111" s="26">
        <f t="shared" si="5"/>
        <v>0</v>
      </c>
      <c r="G111" s="27" t="s">
        <v>222</v>
      </c>
    </row>
    <row r="112" spans="1:7" s="31" customFormat="1" ht="15.75">
      <c r="A112" s="21" t="s">
        <v>316</v>
      </c>
      <c r="B112" s="22" t="s">
        <v>117</v>
      </c>
      <c r="C112" s="60"/>
      <c r="D112" s="36" t="s">
        <v>298</v>
      </c>
      <c r="E112" s="37">
        <v>8</v>
      </c>
      <c r="F112" s="26">
        <f t="shared" si="5"/>
        <v>0</v>
      </c>
      <c r="G112" s="27" t="s">
        <v>222</v>
      </c>
    </row>
    <row r="113" spans="1:7" s="31" customFormat="1" ht="15.75">
      <c r="A113" s="21" t="s">
        <v>317</v>
      </c>
      <c r="B113" s="22" t="s">
        <v>118</v>
      </c>
      <c r="C113" s="60"/>
      <c r="D113" s="36" t="s">
        <v>298</v>
      </c>
      <c r="E113" s="37">
        <v>4</v>
      </c>
      <c r="F113" s="26">
        <f t="shared" si="5"/>
        <v>0</v>
      </c>
      <c r="G113" s="27" t="s">
        <v>222</v>
      </c>
    </row>
    <row r="114" spans="1:7" s="31" customFormat="1" ht="15.75">
      <c r="A114" s="21" t="s">
        <v>318</v>
      </c>
      <c r="B114" s="22" t="s">
        <v>119</v>
      </c>
      <c r="C114" s="60"/>
      <c r="D114" s="36" t="s">
        <v>298</v>
      </c>
      <c r="E114" s="37">
        <v>8</v>
      </c>
      <c r="F114" s="26">
        <f t="shared" si="5"/>
        <v>0</v>
      </c>
      <c r="G114" s="27" t="s">
        <v>222</v>
      </c>
    </row>
    <row r="115" spans="1:7" s="31" customFormat="1" ht="15.75">
      <c r="A115" s="21" t="s">
        <v>319</v>
      </c>
      <c r="B115" s="22" t="s">
        <v>169</v>
      </c>
      <c r="C115" s="60"/>
      <c r="D115" s="36" t="s">
        <v>298</v>
      </c>
      <c r="E115" s="37">
        <v>14</v>
      </c>
      <c r="F115" s="26">
        <f t="shared" si="5"/>
        <v>0</v>
      </c>
      <c r="G115" s="27" t="s">
        <v>222</v>
      </c>
    </row>
    <row r="116" spans="1:7" s="31" customFormat="1" ht="15.75">
      <c r="A116" s="21" t="s">
        <v>320</v>
      </c>
      <c r="B116" s="22" t="s">
        <v>242</v>
      </c>
      <c r="C116" s="60"/>
      <c r="D116" s="36" t="s">
        <v>298</v>
      </c>
      <c r="E116" s="37">
        <v>14</v>
      </c>
      <c r="F116" s="26">
        <f t="shared" si="5"/>
        <v>0</v>
      </c>
      <c r="G116" s="27" t="s">
        <v>222</v>
      </c>
    </row>
    <row r="117" spans="1:7" s="31" customFormat="1" ht="15.75">
      <c r="A117" s="21" t="s">
        <v>321</v>
      </c>
      <c r="B117" s="22" t="s">
        <v>243</v>
      </c>
      <c r="C117" s="60"/>
      <c r="D117" s="36" t="s">
        <v>298</v>
      </c>
      <c r="E117" s="37">
        <v>28</v>
      </c>
      <c r="F117" s="26">
        <f t="shared" si="5"/>
        <v>0</v>
      </c>
      <c r="G117" s="27" t="s">
        <v>222</v>
      </c>
    </row>
    <row r="118" spans="1:7" ht="31.5">
      <c r="A118" s="21" t="s">
        <v>322</v>
      </c>
      <c r="B118" s="22" t="s">
        <v>244</v>
      </c>
      <c r="C118" s="60"/>
      <c r="D118" s="24" t="s">
        <v>300</v>
      </c>
      <c r="E118" s="25">
        <v>1</v>
      </c>
      <c r="F118" s="26">
        <f t="shared" si="5"/>
        <v>0</v>
      </c>
      <c r="G118" s="27" t="s">
        <v>222</v>
      </c>
    </row>
    <row r="119" spans="1:7" ht="15.75">
      <c r="A119" s="21" t="s">
        <v>323</v>
      </c>
      <c r="B119" s="22" t="s">
        <v>134</v>
      </c>
      <c r="C119" s="60"/>
      <c r="D119" s="24" t="s">
        <v>298</v>
      </c>
      <c r="E119" s="25">
        <v>8</v>
      </c>
      <c r="F119" s="26">
        <f t="shared" si="5"/>
        <v>0</v>
      </c>
      <c r="G119" s="27" t="s">
        <v>222</v>
      </c>
    </row>
    <row r="120" spans="1:7" ht="31.5">
      <c r="A120" s="21" t="s">
        <v>324</v>
      </c>
      <c r="B120" s="22" t="s">
        <v>178</v>
      </c>
      <c r="C120" s="60"/>
      <c r="D120" s="36" t="s">
        <v>299</v>
      </c>
      <c r="E120" s="38">
        <v>4</v>
      </c>
      <c r="F120" s="26">
        <f t="shared" si="5"/>
        <v>0</v>
      </c>
      <c r="G120" s="27" t="s">
        <v>222</v>
      </c>
    </row>
    <row r="121" spans="1:7" s="31" customFormat="1" ht="31.5">
      <c r="A121" s="21" t="s">
        <v>325</v>
      </c>
      <c r="B121" s="22" t="s">
        <v>143</v>
      </c>
      <c r="C121" s="60"/>
      <c r="D121" s="24" t="s">
        <v>296</v>
      </c>
      <c r="E121" s="25">
        <v>1</v>
      </c>
      <c r="F121" s="26">
        <f t="shared" si="5"/>
        <v>0</v>
      </c>
      <c r="G121" s="27" t="s">
        <v>222</v>
      </c>
    </row>
    <row r="122" spans="1:7" ht="15.75">
      <c r="A122" s="21" t="s">
        <v>326</v>
      </c>
      <c r="B122" s="22" t="s">
        <v>135</v>
      </c>
      <c r="C122" s="60"/>
      <c r="D122" s="24" t="s">
        <v>296</v>
      </c>
      <c r="E122" s="25">
        <v>4</v>
      </c>
      <c r="F122" s="26">
        <f t="shared" si="5"/>
        <v>0</v>
      </c>
      <c r="G122" s="27" t="s">
        <v>222</v>
      </c>
    </row>
    <row r="123" spans="1:7" ht="15.75">
      <c r="A123" s="21" t="s">
        <v>327</v>
      </c>
      <c r="B123" s="22" t="s">
        <v>3</v>
      </c>
      <c r="C123" s="60"/>
      <c r="D123" s="24" t="s">
        <v>296</v>
      </c>
      <c r="E123" s="39">
        <v>1</v>
      </c>
      <c r="F123" s="26">
        <f t="shared" si="5"/>
        <v>0</v>
      </c>
      <c r="G123" s="27" t="s">
        <v>222</v>
      </c>
    </row>
    <row r="124" spans="1:7" ht="15.75">
      <c r="A124" s="21" t="s">
        <v>328</v>
      </c>
      <c r="B124" s="22" t="s">
        <v>136</v>
      </c>
      <c r="C124" s="60"/>
      <c r="D124" s="24" t="s">
        <v>296</v>
      </c>
      <c r="E124" s="39">
        <v>1</v>
      </c>
      <c r="F124" s="26">
        <f t="shared" si="5"/>
        <v>0</v>
      </c>
      <c r="G124" s="27" t="s">
        <v>222</v>
      </c>
    </row>
    <row r="125" spans="1:7" ht="31.5">
      <c r="A125" s="21" t="s">
        <v>329</v>
      </c>
      <c r="B125" s="22" t="s">
        <v>137</v>
      </c>
      <c r="C125" s="60"/>
      <c r="D125" s="24" t="s">
        <v>296</v>
      </c>
      <c r="E125" s="39">
        <v>12</v>
      </c>
      <c r="F125" s="26">
        <f t="shared" si="5"/>
        <v>0</v>
      </c>
      <c r="G125" s="27" t="s">
        <v>222</v>
      </c>
    </row>
    <row r="126" spans="1:7" ht="15.75">
      <c r="A126" s="21" t="s">
        <v>330</v>
      </c>
      <c r="B126" s="22" t="s">
        <v>138</v>
      </c>
      <c r="C126" s="60"/>
      <c r="D126" s="24" t="s">
        <v>296</v>
      </c>
      <c r="E126" s="39">
        <v>8</v>
      </c>
      <c r="F126" s="26">
        <f t="shared" si="5"/>
        <v>0</v>
      </c>
      <c r="G126" s="27" t="s">
        <v>222</v>
      </c>
    </row>
    <row r="127" spans="1:7" ht="15.75">
      <c r="A127" s="21" t="s">
        <v>331</v>
      </c>
      <c r="B127" s="22" t="s">
        <v>139</v>
      </c>
      <c r="C127" s="60"/>
      <c r="D127" s="24" t="s">
        <v>296</v>
      </c>
      <c r="E127" s="39">
        <v>8</v>
      </c>
      <c r="F127" s="26">
        <f t="shared" si="5"/>
        <v>0</v>
      </c>
      <c r="G127" s="27" t="s">
        <v>222</v>
      </c>
    </row>
    <row r="128" spans="1:7" ht="15.75">
      <c r="A128" s="21" t="s">
        <v>332</v>
      </c>
      <c r="B128" s="22" t="s">
        <v>140</v>
      </c>
      <c r="C128" s="60"/>
      <c r="D128" s="36" t="s">
        <v>299</v>
      </c>
      <c r="E128" s="39">
        <v>440</v>
      </c>
      <c r="F128" s="26">
        <f t="shared" si="5"/>
        <v>0</v>
      </c>
      <c r="G128" s="27" t="s">
        <v>222</v>
      </c>
    </row>
    <row r="129" spans="1:7" ht="31.5">
      <c r="A129" s="21" t="s">
        <v>333</v>
      </c>
      <c r="B129" s="22" t="s">
        <v>141</v>
      </c>
      <c r="C129" s="60"/>
      <c r="D129" s="36" t="s">
        <v>299</v>
      </c>
      <c r="E129" s="39">
        <v>48</v>
      </c>
      <c r="F129" s="26">
        <f t="shared" si="5"/>
        <v>0</v>
      </c>
      <c r="G129" s="27" t="s">
        <v>222</v>
      </c>
    </row>
    <row r="130" spans="1:7" ht="15.75">
      <c r="A130" s="19"/>
      <c r="B130" s="20" t="s">
        <v>257</v>
      </c>
      <c r="C130" s="74"/>
      <c r="D130" s="67"/>
      <c r="E130" s="67"/>
      <c r="F130" s="67"/>
      <c r="G130" s="68"/>
    </row>
    <row r="131" spans="1:7" ht="15.75">
      <c r="A131" s="21" t="s">
        <v>258</v>
      </c>
      <c r="B131" s="22" t="s">
        <v>465</v>
      </c>
      <c r="C131" s="23"/>
      <c r="D131" s="80"/>
      <c r="E131" s="67"/>
      <c r="F131" s="67"/>
      <c r="G131" s="68"/>
    </row>
    <row r="132" spans="1:7" ht="15.75">
      <c r="A132" s="21" t="s">
        <v>190</v>
      </c>
      <c r="B132" s="22" t="s">
        <v>23</v>
      </c>
      <c r="C132" s="60"/>
      <c r="D132" s="24" t="s">
        <v>301</v>
      </c>
      <c r="E132" s="25">
        <f>72*4</f>
        <v>288</v>
      </c>
      <c r="F132" s="26">
        <f>C132*E132</f>
        <v>0</v>
      </c>
      <c r="G132" s="27" t="s">
        <v>222</v>
      </c>
    </row>
    <row r="133" spans="1:7" ht="15.75">
      <c r="A133" s="21" t="s">
        <v>191</v>
      </c>
      <c r="B133" s="22" t="s">
        <v>245</v>
      </c>
      <c r="C133" s="60"/>
      <c r="D133" s="24" t="s">
        <v>301</v>
      </c>
      <c r="E133" s="25">
        <v>72</v>
      </c>
      <c r="F133" s="26">
        <f>C133*E133</f>
        <v>0</v>
      </c>
      <c r="G133" s="27" t="s">
        <v>222</v>
      </c>
    </row>
    <row r="134" spans="1:7" ht="15.75">
      <c r="A134" s="21" t="s">
        <v>259</v>
      </c>
      <c r="B134" s="22" t="s">
        <v>346</v>
      </c>
      <c r="C134" s="62"/>
      <c r="D134" s="40" t="s">
        <v>29</v>
      </c>
      <c r="E134" s="41">
        <v>20</v>
      </c>
      <c r="F134" s="26">
        <f>C132*(1+C134)*E134</f>
        <v>0</v>
      </c>
      <c r="G134" s="27" t="s">
        <v>222</v>
      </c>
    </row>
    <row r="135" spans="1:7" ht="31.5">
      <c r="A135" s="21" t="s">
        <v>260</v>
      </c>
      <c r="B135" s="22" t="s">
        <v>24</v>
      </c>
      <c r="C135" s="60"/>
      <c r="D135" s="24" t="s">
        <v>287</v>
      </c>
      <c r="E135" s="42"/>
      <c r="F135" s="43"/>
      <c r="G135" s="44"/>
    </row>
    <row r="136" spans="1:7" ht="15.75">
      <c r="A136" s="21" t="s">
        <v>261</v>
      </c>
      <c r="B136" s="22" t="s">
        <v>104</v>
      </c>
      <c r="C136" s="60"/>
      <c r="D136" s="80"/>
      <c r="E136" s="67"/>
      <c r="F136" s="67"/>
      <c r="G136" s="68"/>
    </row>
    <row r="137" spans="1:7" ht="15.75">
      <c r="A137" s="21" t="s">
        <v>347</v>
      </c>
      <c r="B137" s="22" t="s">
        <v>105</v>
      </c>
      <c r="C137" s="60"/>
      <c r="D137" s="45" t="s">
        <v>28</v>
      </c>
      <c r="E137" s="81"/>
      <c r="F137" s="67"/>
      <c r="G137" s="68"/>
    </row>
    <row r="138" spans="1:7" ht="15.75">
      <c r="A138" s="21" t="s">
        <v>348</v>
      </c>
      <c r="B138" s="22" t="s">
        <v>106</v>
      </c>
      <c r="C138" s="60"/>
      <c r="D138" s="45" t="s">
        <v>28</v>
      </c>
      <c r="E138" s="81"/>
      <c r="F138" s="67"/>
      <c r="G138" s="68"/>
    </row>
    <row r="139" spans="1:7" ht="15.75">
      <c r="A139" s="21" t="s">
        <v>262</v>
      </c>
      <c r="B139" s="22" t="s">
        <v>107</v>
      </c>
      <c r="C139" s="60"/>
      <c r="D139" s="24" t="s">
        <v>296</v>
      </c>
      <c r="E139" s="25">
        <v>20</v>
      </c>
      <c r="F139" s="26">
        <f>C139*E139</f>
        <v>0</v>
      </c>
      <c r="G139" s="27" t="s">
        <v>222</v>
      </c>
    </row>
    <row r="140" spans="1:7" ht="15.75">
      <c r="A140" s="21" t="s">
        <v>263</v>
      </c>
      <c r="B140" s="22" t="s">
        <v>342</v>
      </c>
      <c r="C140" s="60"/>
      <c r="D140" s="46" t="s">
        <v>344</v>
      </c>
      <c r="E140" s="39">
        <v>144</v>
      </c>
      <c r="F140" s="26">
        <f>C140*E140</f>
        <v>0</v>
      </c>
      <c r="G140" s="27" t="s">
        <v>222</v>
      </c>
    </row>
    <row r="141" spans="1:7" ht="15.75">
      <c r="A141" s="21" t="s">
        <v>264</v>
      </c>
      <c r="B141" s="22" t="s">
        <v>343</v>
      </c>
      <c r="C141" s="60"/>
      <c r="D141" s="46" t="s">
        <v>344</v>
      </c>
      <c r="E141" s="39">
        <v>288</v>
      </c>
      <c r="F141" s="26">
        <f>C141*E141</f>
        <v>0</v>
      </c>
      <c r="G141" s="27" t="s">
        <v>222</v>
      </c>
    </row>
    <row r="142" spans="1:7" s="48" customFormat="1" ht="15.75">
      <c r="A142" s="21" t="s">
        <v>265</v>
      </c>
      <c r="B142" s="28" t="s">
        <v>246</v>
      </c>
      <c r="C142" s="61"/>
      <c r="D142" s="46" t="s">
        <v>345</v>
      </c>
      <c r="E142" s="47">
        <v>144</v>
      </c>
      <c r="F142" s="26">
        <f>C142*E142</f>
        <v>0</v>
      </c>
      <c r="G142" s="27" t="s">
        <v>222</v>
      </c>
    </row>
    <row r="143" spans="1:7" s="48" customFormat="1" ht="15.75">
      <c r="A143" s="21" t="s">
        <v>266</v>
      </c>
      <c r="B143" s="28" t="s">
        <v>5</v>
      </c>
      <c r="C143" s="61"/>
      <c r="D143" s="46" t="s">
        <v>301</v>
      </c>
      <c r="E143" s="47">
        <v>144</v>
      </c>
      <c r="F143" s="26">
        <f>C143*E143</f>
        <v>0</v>
      </c>
      <c r="G143" s="27" t="s">
        <v>222</v>
      </c>
    </row>
    <row r="144" spans="1:7" ht="47.25">
      <c r="A144" s="21" t="s">
        <v>267</v>
      </c>
      <c r="B144" s="28" t="s">
        <v>247</v>
      </c>
      <c r="C144" s="61"/>
      <c r="D144" s="82"/>
      <c r="E144" s="83"/>
      <c r="F144" s="83"/>
      <c r="G144" s="84"/>
    </row>
    <row r="145" spans="1:7" ht="31.5">
      <c r="A145" s="49" t="s">
        <v>349</v>
      </c>
      <c r="B145" s="22" t="s">
        <v>144</v>
      </c>
      <c r="C145" s="60"/>
      <c r="D145" s="85"/>
      <c r="E145" s="70"/>
      <c r="F145" s="70"/>
      <c r="G145" s="71"/>
    </row>
    <row r="146" spans="1:7" ht="15.75">
      <c r="A146" s="49" t="s">
        <v>350</v>
      </c>
      <c r="B146" s="22" t="s">
        <v>74</v>
      </c>
      <c r="C146" s="60"/>
      <c r="D146" s="69"/>
      <c r="E146" s="72"/>
      <c r="F146" s="72"/>
      <c r="G146" s="73"/>
    </row>
    <row r="147" spans="1:7" ht="15.75">
      <c r="A147" s="49" t="s">
        <v>351</v>
      </c>
      <c r="B147" s="22" t="s">
        <v>75</v>
      </c>
      <c r="C147" s="60"/>
      <c r="D147" s="36" t="s">
        <v>302</v>
      </c>
      <c r="E147" s="39">
        <v>800</v>
      </c>
      <c r="F147" s="26">
        <f>C147*E147</f>
        <v>0</v>
      </c>
      <c r="G147" s="27" t="s">
        <v>222</v>
      </c>
    </row>
    <row r="148" spans="1:7" ht="15.75">
      <c r="A148" s="49" t="s">
        <v>352</v>
      </c>
      <c r="B148" s="22" t="s">
        <v>76</v>
      </c>
      <c r="C148" s="60"/>
      <c r="D148" s="36" t="s">
        <v>302</v>
      </c>
      <c r="E148" s="39">
        <v>400</v>
      </c>
      <c r="F148" s="26">
        <f>C148*E148</f>
        <v>0</v>
      </c>
      <c r="G148" s="27" t="s">
        <v>222</v>
      </c>
    </row>
    <row r="149" spans="1:7" ht="15.75">
      <c r="A149" s="49" t="s">
        <v>353</v>
      </c>
      <c r="B149" s="22" t="s">
        <v>77</v>
      </c>
      <c r="C149" s="60"/>
      <c r="D149" s="36" t="s">
        <v>302</v>
      </c>
      <c r="E149" s="39">
        <v>400</v>
      </c>
      <c r="F149" s="26">
        <f>C149*E149</f>
        <v>0</v>
      </c>
      <c r="G149" s="27" t="s">
        <v>222</v>
      </c>
    </row>
    <row r="150" spans="1:7" ht="15.75">
      <c r="A150" s="49" t="s">
        <v>354</v>
      </c>
      <c r="B150" s="22" t="s">
        <v>78</v>
      </c>
      <c r="C150" s="60"/>
      <c r="D150" s="36" t="s">
        <v>302</v>
      </c>
      <c r="E150" s="39">
        <v>400</v>
      </c>
      <c r="F150" s="26">
        <f>C150*E150</f>
        <v>0</v>
      </c>
      <c r="G150" s="27" t="s">
        <v>222</v>
      </c>
    </row>
    <row r="151" spans="1:7" ht="15.75">
      <c r="A151" s="49" t="s">
        <v>355</v>
      </c>
      <c r="B151" s="22" t="s">
        <v>79</v>
      </c>
      <c r="C151" s="60"/>
      <c r="D151" s="36" t="s">
        <v>302</v>
      </c>
      <c r="E151" s="39">
        <v>400</v>
      </c>
      <c r="F151" s="26">
        <f>C151*E151</f>
        <v>0</v>
      </c>
      <c r="G151" s="27" t="s">
        <v>222</v>
      </c>
    </row>
    <row r="152" spans="1:7" ht="15.75">
      <c r="A152" s="49" t="s">
        <v>356</v>
      </c>
      <c r="B152" s="22" t="s">
        <v>80</v>
      </c>
      <c r="C152" s="60"/>
      <c r="D152" s="69"/>
      <c r="E152" s="70"/>
      <c r="F152" s="70"/>
      <c r="G152" s="71"/>
    </row>
    <row r="153" spans="1:7" ht="15.75">
      <c r="A153" s="49" t="s">
        <v>357</v>
      </c>
      <c r="B153" s="22" t="s">
        <v>75</v>
      </c>
      <c r="C153" s="60"/>
      <c r="D153" s="36" t="s">
        <v>302</v>
      </c>
      <c r="E153" s="39">
        <v>800</v>
      </c>
      <c r="F153" s="26">
        <f>C153*E153</f>
        <v>0</v>
      </c>
      <c r="G153" s="27" t="s">
        <v>222</v>
      </c>
    </row>
    <row r="154" spans="1:7" ht="15.75">
      <c r="A154" s="49" t="s">
        <v>358</v>
      </c>
      <c r="B154" s="22" t="s">
        <v>76</v>
      </c>
      <c r="C154" s="60"/>
      <c r="D154" s="36" t="s">
        <v>302</v>
      </c>
      <c r="E154" s="39">
        <v>400</v>
      </c>
      <c r="F154" s="26">
        <f>C154*E154</f>
        <v>0</v>
      </c>
      <c r="G154" s="27" t="s">
        <v>222</v>
      </c>
    </row>
    <row r="155" spans="1:7" ht="15.75">
      <c r="A155" s="49" t="s">
        <v>359</v>
      </c>
      <c r="B155" s="22" t="s">
        <v>77</v>
      </c>
      <c r="C155" s="60"/>
      <c r="D155" s="36" t="s">
        <v>302</v>
      </c>
      <c r="E155" s="39">
        <v>400</v>
      </c>
      <c r="F155" s="26">
        <f>C155*E155</f>
        <v>0</v>
      </c>
      <c r="G155" s="27" t="s">
        <v>222</v>
      </c>
    </row>
    <row r="156" spans="1:7" ht="15.75">
      <c r="A156" s="49" t="s">
        <v>360</v>
      </c>
      <c r="B156" s="22" t="s">
        <v>78</v>
      </c>
      <c r="C156" s="60"/>
      <c r="D156" s="36" t="s">
        <v>302</v>
      </c>
      <c r="E156" s="39">
        <v>400</v>
      </c>
      <c r="F156" s="26">
        <f>C156*E156</f>
        <v>0</v>
      </c>
      <c r="G156" s="27" t="s">
        <v>222</v>
      </c>
    </row>
    <row r="157" spans="1:7" ht="15.75">
      <c r="A157" s="49" t="s">
        <v>361</v>
      </c>
      <c r="B157" s="22" t="s">
        <v>79</v>
      </c>
      <c r="C157" s="60"/>
      <c r="D157" s="36" t="s">
        <v>302</v>
      </c>
      <c r="E157" s="39">
        <v>400</v>
      </c>
      <c r="F157" s="26">
        <f>C157*E157</f>
        <v>0</v>
      </c>
      <c r="G157" s="27" t="s">
        <v>222</v>
      </c>
    </row>
    <row r="158" spans="1:7" ht="15.75">
      <c r="A158" s="49" t="s">
        <v>362</v>
      </c>
      <c r="B158" s="22" t="s">
        <v>81</v>
      </c>
      <c r="C158" s="60"/>
      <c r="D158" s="69"/>
      <c r="E158" s="72"/>
      <c r="F158" s="72"/>
      <c r="G158" s="73"/>
    </row>
    <row r="159" spans="1:7" ht="15.75">
      <c r="A159" s="49" t="s">
        <v>363</v>
      </c>
      <c r="B159" s="22" t="s">
        <v>75</v>
      </c>
      <c r="C159" s="60"/>
      <c r="D159" s="36" t="s">
        <v>302</v>
      </c>
      <c r="E159" s="39">
        <v>800</v>
      </c>
      <c r="F159" s="26">
        <f>C159*E159</f>
        <v>0</v>
      </c>
      <c r="G159" s="27" t="s">
        <v>222</v>
      </c>
    </row>
    <row r="160" spans="1:7" ht="15.75">
      <c r="A160" s="49" t="s">
        <v>364</v>
      </c>
      <c r="B160" s="22" t="s">
        <v>76</v>
      </c>
      <c r="C160" s="60"/>
      <c r="D160" s="36" t="s">
        <v>302</v>
      </c>
      <c r="E160" s="39">
        <v>400</v>
      </c>
      <c r="F160" s="26">
        <f>C160*E160</f>
        <v>0</v>
      </c>
      <c r="G160" s="27" t="s">
        <v>222</v>
      </c>
    </row>
    <row r="161" spans="1:7" ht="15.75">
      <c r="A161" s="49" t="s">
        <v>365</v>
      </c>
      <c r="B161" s="22" t="s">
        <v>77</v>
      </c>
      <c r="C161" s="60"/>
      <c r="D161" s="36" t="s">
        <v>302</v>
      </c>
      <c r="E161" s="39">
        <v>400</v>
      </c>
      <c r="F161" s="26">
        <f>C161*E161</f>
        <v>0</v>
      </c>
      <c r="G161" s="27" t="s">
        <v>222</v>
      </c>
    </row>
    <row r="162" spans="1:7" ht="15.75">
      <c r="A162" s="49" t="s">
        <v>366</v>
      </c>
      <c r="B162" s="22" t="s">
        <v>78</v>
      </c>
      <c r="C162" s="60"/>
      <c r="D162" s="36" t="s">
        <v>302</v>
      </c>
      <c r="E162" s="39">
        <v>400</v>
      </c>
      <c r="F162" s="26">
        <f>C162*E162</f>
        <v>0</v>
      </c>
      <c r="G162" s="27" t="s">
        <v>222</v>
      </c>
    </row>
    <row r="163" spans="1:7" ht="15.75">
      <c r="A163" s="49" t="s">
        <v>367</v>
      </c>
      <c r="B163" s="22" t="s">
        <v>79</v>
      </c>
      <c r="C163" s="60"/>
      <c r="D163" s="36" t="s">
        <v>302</v>
      </c>
      <c r="E163" s="39">
        <v>400</v>
      </c>
      <c r="F163" s="26">
        <f>C163*E163</f>
        <v>0</v>
      </c>
      <c r="G163" s="27" t="s">
        <v>222</v>
      </c>
    </row>
    <row r="164" spans="1:7" ht="15.75">
      <c r="A164" s="49" t="s">
        <v>368</v>
      </c>
      <c r="B164" s="22" t="s">
        <v>82</v>
      </c>
      <c r="C164" s="60"/>
      <c r="D164" s="69"/>
      <c r="E164" s="72"/>
      <c r="F164" s="72"/>
      <c r="G164" s="73"/>
    </row>
    <row r="165" spans="1:7" ht="15.75">
      <c r="A165" s="21" t="s">
        <v>369</v>
      </c>
      <c r="B165" s="22" t="s">
        <v>75</v>
      </c>
      <c r="C165" s="60"/>
      <c r="D165" s="36" t="s">
        <v>302</v>
      </c>
      <c r="E165" s="39">
        <v>800</v>
      </c>
      <c r="F165" s="26">
        <f>C165*E165</f>
        <v>0</v>
      </c>
      <c r="G165" s="27" t="s">
        <v>222</v>
      </c>
    </row>
    <row r="166" spans="1:7" ht="15.75">
      <c r="A166" s="21" t="s">
        <v>370</v>
      </c>
      <c r="B166" s="22" t="s">
        <v>76</v>
      </c>
      <c r="C166" s="60"/>
      <c r="D166" s="36" t="s">
        <v>302</v>
      </c>
      <c r="E166" s="39">
        <v>400</v>
      </c>
      <c r="F166" s="26">
        <f>C166*E166</f>
        <v>0</v>
      </c>
      <c r="G166" s="27" t="s">
        <v>222</v>
      </c>
    </row>
    <row r="167" spans="1:7" ht="15.75">
      <c r="A167" s="21" t="s">
        <v>371</v>
      </c>
      <c r="B167" s="22" t="s">
        <v>77</v>
      </c>
      <c r="C167" s="60"/>
      <c r="D167" s="36" t="s">
        <v>302</v>
      </c>
      <c r="E167" s="39">
        <v>400</v>
      </c>
      <c r="F167" s="26">
        <f>C167*E167</f>
        <v>0</v>
      </c>
      <c r="G167" s="27" t="s">
        <v>222</v>
      </c>
    </row>
    <row r="168" spans="1:7" ht="15.75">
      <c r="A168" s="21" t="s">
        <v>372</v>
      </c>
      <c r="B168" s="22" t="s">
        <v>78</v>
      </c>
      <c r="C168" s="60"/>
      <c r="D168" s="36" t="s">
        <v>302</v>
      </c>
      <c r="E168" s="39">
        <v>400</v>
      </c>
      <c r="F168" s="26">
        <f>C168*E168</f>
        <v>0</v>
      </c>
      <c r="G168" s="27" t="s">
        <v>222</v>
      </c>
    </row>
    <row r="169" spans="1:7" ht="15.75">
      <c r="A169" s="21" t="s">
        <v>373</v>
      </c>
      <c r="B169" s="22" t="s">
        <v>79</v>
      </c>
      <c r="C169" s="60"/>
      <c r="D169" s="36" t="s">
        <v>302</v>
      </c>
      <c r="E169" s="39">
        <v>400</v>
      </c>
      <c r="F169" s="26">
        <f>C169*E169</f>
        <v>0</v>
      </c>
      <c r="G169" s="27" t="s">
        <v>222</v>
      </c>
    </row>
    <row r="170" spans="1:7" ht="15.75">
      <c r="A170" s="21" t="s">
        <v>374</v>
      </c>
      <c r="B170" s="22" t="s">
        <v>83</v>
      </c>
      <c r="C170" s="60"/>
      <c r="D170" s="69"/>
      <c r="E170" s="72"/>
      <c r="F170" s="72"/>
      <c r="G170" s="73"/>
    </row>
    <row r="171" spans="1:7" ht="15.75">
      <c r="A171" s="21" t="s">
        <v>375</v>
      </c>
      <c r="B171" s="22" t="s">
        <v>75</v>
      </c>
      <c r="C171" s="60"/>
      <c r="D171" s="36" t="s">
        <v>302</v>
      </c>
      <c r="E171" s="39">
        <v>800</v>
      </c>
      <c r="F171" s="26">
        <f>C171*E171</f>
        <v>0</v>
      </c>
      <c r="G171" s="27" t="s">
        <v>222</v>
      </c>
    </row>
    <row r="172" spans="1:7" ht="15.75">
      <c r="A172" s="21" t="s">
        <v>376</v>
      </c>
      <c r="B172" s="22" t="s">
        <v>76</v>
      </c>
      <c r="C172" s="60"/>
      <c r="D172" s="36" t="s">
        <v>302</v>
      </c>
      <c r="E172" s="39">
        <v>400</v>
      </c>
      <c r="F172" s="26">
        <f>C172*E172</f>
        <v>0</v>
      </c>
      <c r="G172" s="27" t="s">
        <v>222</v>
      </c>
    </row>
    <row r="173" spans="1:7" ht="15.75">
      <c r="A173" s="21" t="s">
        <v>377</v>
      </c>
      <c r="B173" s="22" t="s">
        <v>77</v>
      </c>
      <c r="C173" s="60"/>
      <c r="D173" s="36" t="s">
        <v>302</v>
      </c>
      <c r="E173" s="39">
        <v>400</v>
      </c>
      <c r="F173" s="26">
        <f>C173*E173</f>
        <v>0</v>
      </c>
      <c r="G173" s="27" t="s">
        <v>222</v>
      </c>
    </row>
    <row r="174" spans="1:7" ht="15.75">
      <c r="A174" s="21" t="s">
        <v>378</v>
      </c>
      <c r="B174" s="22" t="s">
        <v>78</v>
      </c>
      <c r="C174" s="60"/>
      <c r="D174" s="36" t="s">
        <v>302</v>
      </c>
      <c r="E174" s="39">
        <v>400</v>
      </c>
      <c r="F174" s="26">
        <f>C174*E174</f>
        <v>0</v>
      </c>
      <c r="G174" s="27" t="s">
        <v>222</v>
      </c>
    </row>
    <row r="175" spans="1:7" ht="15.75">
      <c r="A175" s="21" t="s">
        <v>379</v>
      </c>
      <c r="B175" s="22" t="s">
        <v>79</v>
      </c>
      <c r="C175" s="60"/>
      <c r="D175" s="36" t="s">
        <v>302</v>
      </c>
      <c r="E175" s="39">
        <v>400</v>
      </c>
      <c r="F175" s="26">
        <f>C175*E175</f>
        <v>0</v>
      </c>
      <c r="G175" s="27" t="s">
        <v>222</v>
      </c>
    </row>
    <row r="176" spans="1:7" ht="15.75">
      <c r="A176" s="21" t="s">
        <v>380</v>
      </c>
      <c r="B176" s="22" t="s">
        <v>84</v>
      </c>
      <c r="C176" s="60"/>
      <c r="D176" s="69"/>
      <c r="E176" s="72"/>
      <c r="F176" s="72"/>
      <c r="G176" s="73"/>
    </row>
    <row r="177" spans="1:7" ht="15.75">
      <c r="A177" s="21" t="s">
        <v>381</v>
      </c>
      <c r="B177" s="22" t="s">
        <v>75</v>
      </c>
      <c r="C177" s="60"/>
      <c r="D177" s="36" t="s">
        <v>302</v>
      </c>
      <c r="E177" s="39">
        <v>800</v>
      </c>
      <c r="F177" s="26">
        <f>C177*E177</f>
        <v>0</v>
      </c>
      <c r="G177" s="27" t="s">
        <v>222</v>
      </c>
    </row>
    <row r="178" spans="1:7" ht="15.75">
      <c r="A178" s="21" t="s">
        <v>382</v>
      </c>
      <c r="B178" s="22" t="s">
        <v>76</v>
      </c>
      <c r="C178" s="60"/>
      <c r="D178" s="36" t="s">
        <v>302</v>
      </c>
      <c r="E178" s="39">
        <v>400</v>
      </c>
      <c r="F178" s="26">
        <f>C178*E178</f>
        <v>0</v>
      </c>
      <c r="G178" s="27" t="s">
        <v>222</v>
      </c>
    </row>
    <row r="179" spans="1:7" ht="15.75">
      <c r="A179" s="21" t="s">
        <v>383</v>
      </c>
      <c r="B179" s="22" t="s">
        <v>77</v>
      </c>
      <c r="C179" s="60"/>
      <c r="D179" s="36" t="s">
        <v>302</v>
      </c>
      <c r="E179" s="39">
        <v>400</v>
      </c>
      <c r="F179" s="26">
        <f>C179*E179</f>
        <v>0</v>
      </c>
      <c r="G179" s="27" t="s">
        <v>222</v>
      </c>
    </row>
    <row r="180" spans="1:7" ht="15.75">
      <c r="A180" s="21" t="s">
        <v>384</v>
      </c>
      <c r="B180" s="22" t="s">
        <v>78</v>
      </c>
      <c r="C180" s="60"/>
      <c r="D180" s="36" t="s">
        <v>302</v>
      </c>
      <c r="E180" s="39">
        <v>400</v>
      </c>
      <c r="F180" s="26">
        <f>C180*E180</f>
        <v>0</v>
      </c>
      <c r="G180" s="27" t="s">
        <v>222</v>
      </c>
    </row>
    <row r="181" spans="1:7" ht="15.75">
      <c r="A181" s="21" t="s">
        <v>385</v>
      </c>
      <c r="B181" s="22" t="s">
        <v>79</v>
      </c>
      <c r="C181" s="60"/>
      <c r="D181" s="36" t="s">
        <v>302</v>
      </c>
      <c r="E181" s="39">
        <v>400</v>
      </c>
      <c r="F181" s="26">
        <f>C181*E181</f>
        <v>0</v>
      </c>
      <c r="G181" s="27" t="s">
        <v>222</v>
      </c>
    </row>
    <row r="182" spans="1:7" ht="31.5">
      <c r="A182" s="21" t="s">
        <v>386</v>
      </c>
      <c r="B182" s="22" t="s">
        <v>68</v>
      </c>
      <c r="C182" s="60"/>
      <c r="D182" s="69"/>
      <c r="E182" s="70"/>
      <c r="F182" s="70"/>
      <c r="G182" s="71"/>
    </row>
    <row r="183" spans="1:7" ht="15.75">
      <c r="A183" s="21" t="s">
        <v>387</v>
      </c>
      <c r="B183" s="22" t="s">
        <v>74</v>
      </c>
      <c r="C183" s="60"/>
      <c r="D183" s="69"/>
      <c r="E183" s="70"/>
      <c r="F183" s="70"/>
      <c r="G183" s="71"/>
    </row>
    <row r="184" spans="1:7" ht="15.75">
      <c r="A184" s="21" t="s">
        <v>393</v>
      </c>
      <c r="B184" s="22" t="s">
        <v>75</v>
      </c>
      <c r="C184" s="60"/>
      <c r="D184" s="36" t="s">
        <v>302</v>
      </c>
      <c r="E184" s="39">
        <v>300</v>
      </c>
      <c r="F184" s="26">
        <f>C184*E184</f>
        <v>0</v>
      </c>
      <c r="G184" s="27" t="s">
        <v>222</v>
      </c>
    </row>
    <row r="185" spans="1:7" ht="15.75">
      <c r="A185" s="21" t="s">
        <v>394</v>
      </c>
      <c r="B185" s="22" t="s">
        <v>76</v>
      </c>
      <c r="C185" s="60"/>
      <c r="D185" s="36" t="s">
        <v>302</v>
      </c>
      <c r="E185" s="39">
        <v>400</v>
      </c>
      <c r="F185" s="26">
        <f>C185*E185</f>
        <v>0</v>
      </c>
      <c r="G185" s="27" t="s">
        <v>222</v>
      </c>
    </row>
    <row r="186" spans="1:7" ht="15.75">
      <c r="A186" s="21" t="s">
        <v>395</v>
      </c>
      <c r="B186" s="22" t="s">
        <v>77</v>
      </c>
      <c r="C186" s="60"/>
      <c r="D186" s="36" t="s">
        <v>302</v>
      </c>
      <c r="E186" s="39">
        <v>500</v>
      </c>
      <c r="F186" s="26">
        <f>C186*E186</f>
        <v>0</v>
      </c>
      <c r="G186" s="27" t="s">
        <v>222</v>
      </c>
    </row>
    <row r="187" spans="1:7" ht="15.75">
      <c r="A187" s="21" t="s">
        <v>396</v>
      </c>
      <c r="B187" s="22" t="s">
        <v>78</v>
      </c>
      <c r="C187" s="60"/>
      <c r="D187" s="36" t="s">
        <v>302</v>
      </c>
      <c r="E187" s="39">
        <v>600</v>
      </c>
      <c r="F187" s="26">
        <f>C187*E187</f>
        <v>0</v>
      </c>
      <c r="G187" s="27" t="s">
        <v>222</v>
      </c>
    </row>
    <row r="188" spans="1:7" ht="15.75">
      <c r="A188" s="21" t="s">
        <v>397</v>
      </c>
      <c r="B188" s="22" t="s">
        <v>79</v>
      </c>
      <c r="C188" s="60"/>
      <c r="D188" s="36" t="s">
        <v>302</v>
      </c>
      <c r="E188" s="39">
        <v>700</v>
      </c>
      <c r="F188" s="26">
        <f>C188*E188</f>
        <v>0</v>
      </c>
      <c r="G188" s="27" t="s">
        <v>222</v>
      </c>
    </row>
    <row r="189" spans="1:7" ht="15.75">
      <c r="A189" s="21" t="s">
        <v>388</v>
      </c>
      <c r="B189" s="22" t="s">
        <v>80</v>
      </c>
      <c r="C189" s="60"/>
      <c r="D189" s="80"/>
      <c r="E189" s="67"/>
      <c r="F189" s="67"/>
      <c r="G189" s="68"/>
    </row>
    <row r="190" spans="1:7" ht="15.75">
      <c r="A190" s="21" t="s">
        <v>398</v>
      </c>
      <c r="B190" s="22" t="s">
        <v>75</v>
      </c>
      <c r="C190" s="60"/>
      <c r="D190" s="36" t="s">
        <v>302</v>
      </c>
      <c r="E190" s="39">
        <v>300</v>
      </c>
      <c r="F190" s="26">
        <f>C190*E190</f>
        <v>0</v>
      </c>
      <c r="G190" s="27" t="s">
        <v>222</v>
      </c>
    </row>
    <row r="191" spans="1:7" ht="15.75">
      <c r="A191" s="21" t="s">
        <v>399</v>
      </c>
      <c r="B191" s="22" t="s">
        <v>76</v>
      </c>
      <c r="C191" s="60"/>
      <c r="D191" s="36" t="s">
        <v>302</v>
      </c>
      <c r="E191" s="39">
        <v>400</v>
      </c>
      <c r="F191" s="26">
        <f>C191*E191</f>
        <v>0</v>
      </c>
      <c r="G191" s="27" t="s">
        <v>222</v>
      </c>
    </row>
    <row r="192" spans="1:7" ht="15.75">
      <c r="A192" s="21" t="s">
        <v>400</v>
      </c>
      <c r="B192" s="22" t="s">
        <v>77</v>
      </c>
      <c r="C192" s="60"/>
      <c r="D192" s="36" t="s">
        <v>302</v>
      </c>
      <c r="E192" s="39">
        <v>500</v>
      </c>
      <c r="F192" s="26">
        <f>C192*E192</f>
        <v>0</v>
      </c>
      <c r="G192" s="27" t="s">
        <v>222</v>
      </c>
    </row>
    <row r="193" spans="1:7" ht="15.75">
      <c r="A193" s="21" t="s">
        <v>401</v>
      </c>
      <c r="B193" s="22" t="s">
        <v>78</v>
      </c>
      <c r="C193" s="60"/>
      <c r="D193" s="36" t="s">
        <v>302</v>
      </c>
      <c r="E193" s="39">
        <v>600</v>
      </c>
      <c r="F193" s="26">
        <f>C193*E193</f>
        <v>0</v>
      </c>
      <c r="G193" s="27" t="s">
        <v>222</v>
      </c>
    </row>
    <row r="194" spans="1:7" ht="15.75">
      <c r="A194" s="21" t="s">
        <v>402</v>
      </c>
      <c r="B194" s="22" t="s">
        <v>79</v>
      </c>
      <c r="C194" s="60"/>
      <c r="D194" s="36" t="s">
        <v>302</v>
      </c>
      <c r="E194" s="39">
        <v>700</v>
      </c>
      <c r="F194" s="26">
        <f>C194*E194</f>
        <v>0</v>
      </c>
      <c r="G194" s="27" t="s">
        <v>222</v>
      </c>
    </row>
    <row r="195" spans="1:7" ht="15.75">
      <c r="A195" s="21" t="s">
        <v>389</v>
      </c>
      <c r="B195" s="22" t="s">
        <v>81</v>
      </c>
      <c r="C195" s="60"/>
      <c r="D195" s="69"/>
      <c r="E195" s="72"/>
      <c r="F195" s="72"/>
      <c r="G195" s="73"/>
    </row>
    <row r="196" spans="1:7" ht="15.75">
      <c r="A196" s="21" t="s">
        <v>403</v>
      </c>
      <c r="B196" s="22" t="s">
        <v>75</v>
      </c>
      <c r="C196" s="60"/>
      <c r="D196" s="36" t="s">
        <v>302</v>
      </c>
      <c r="E196" s="39">
        <v>300</v>
      </c>
      <c r="F196" s="26">
        <f>C196*E196</f>
        <v>0</v>
      </c>
      <c r="G196" s="27" t="s">
        <v>222</v>
      </c>
    </row>
    <row r="197" spans="1:7" ht="15.75">
      <c r="A197" s="21" t="s">
        <v>404</v>
      </c>
      <c r="B197" s="22" t="s">
        <v>76</v>
      </c>
      <c r="C197" s="60"/>
      <c r="D197" s="36" t="s">
        <v>302</v>
      </c>
      <c r="E197" s="39">
        <v>400</v>
      </c>
      <c r="F197" s="26">
        <f>C197*E197</f>
        <v>0</v>
      </c>
      <c r="G197" s="27" t="s">
        <v>222</v>
      </c>
    </row>
    <row r="198" spans="1:7" ht="15.75">
      <c r="A198" s="21" t="s">
        <v>405</v>
      </c>
      <c r="B198" s="22" t="s">
        <v>77</v>
      </c>
      <c r="C198" s="60"/>
      <c r="D198" s="36" t="s">
        <v>302</v>
      </c>
      <c r="E198" s="39">
        <v>500</v>
      </c>
      <c r="F198" s="26">
        <f>C198*E198</f>
        <v>0</v>
      </c>
      <c r="G198" s="27" t="s">
        <v>222</v>
      </c>
    </row>
    <row r="199" spans="1:7" ht="15.75">
      <c r="A199" s="21" t="s">
        <v>406</v>
      </c>
      <c r="B199" s="22" t="s">
        <v>78</v>
      </c>
      <c r="C199" s="60"/>
      <c r="D199" s="36" t="s">
        <v>302</v>
      </c>
      <c r="E199" s="39">
        <v>5000</v>
      </c>
      <c r="F199" s="26">
        <f>C199*E199</f>
        <v>0</v>
      </c>
      <c r="G199" s="27" t="s">
        <v>222</v>
      </c>
    </row>
    <row r="200" spans="1:7" ht="15.75">
      <c r="A200" s="21" t="s">
        <v>407</v>
      </c>
      <c r="B200" s="22" t="s">
        <v>79</v>
      </c>
      <c r="C200" s="60"/>
      <c r="D200" s="36" t="s">
        <v>302</v>
      </c>
      <c r="E200" s="39">
        <v>800</v>
      </c>
      <c r="F200" s="26">
        <f>C200*E200</f>
        <v>0</v>
      </c>
      <c r="G200" s="27" t="s">
        <v>222</v>
      </c>
    </row>
    <row r="201" spans="1:7" ht="15.75">
      <c r="A201" s="21" t="s">
        <v>390</v>
      </c>
      <c r="B201" s="22" t="s">
        <v>82</v>
      </c>
      <c r="C201" s="60"/>
      <c r="D201" s="69"/>
      <c r="E201" s="70"/>
      <c r="F201" s="70"/>
      <c r="G201" s="71"/>
    </row>
    <row r="202" spans="1:7" ht="15.75">
      <c r="A202" s="21" t="s">
        <v>408</v>
      </c>
      <c r="B202" s="22" t="s">
        <v>75</v>
      </c>
      <c r="C202" s="60"/>
      <c r="D202" s="36" t="s">
        <v>302</v>
      </c>
      <c r="E202" s="39">
        <v>300</v>
      </c>
      <c r="F202" s="26">
        <f>C202*E202</f>
        <v>0</v>
      </c>
      <c r="G202" s="27" t="s">
        <v>222</v>
      </c>
    </row>
    <row r="203" spans="1:7" ht="15.75">
      <c r="A203" s="21" t="s">
        <v>409</v>
      </c>
      <c r="B203" s="22" t="s">
        <v>76</v>
      </c>
      <c r="C203" s="60"/>
      <c r="D203" s="36" t="s">
        <v>302</v>
      </c>
      <c r="E203" s="39">
        <v>400</v>
      </c>
      <c r="F203" s="26">
        <f>C203*E203</f>
        <v>0</v>
      </c>
      <c r="G203" s="27" t="s">
        <v>222</v>
      </c>
    </row>
    <row r="204" spans="1:7" ht="15.75">
      <c r="A204" s="21" t="s">
        <v>410</v>
      </c>
      <c r="B204" s="22" t="s">
        <v>77</v>
      </c>
      <c r="C204" s="60"/>
      <c r="D204" s="36" t="s">
        <v>302</v>
      </c>
      <c r="E204" s="39">
        <v>500</v>
      </c>
      <c r="F204" s="26">
        <f>C204*E204</f>
        <v>0</v>
      </c>
      <c r="G204" s="27" t="s">
        <v>222</v>
      </c>
    </row>
    <row r="205" spans="1:7" ht="15.75">
      <c r="A205" s="21" t="s">
        <v>411</v>
      </c>
      <c r="B205" s="22" t="s">
        <v>78</v>
      </c>
      <c r="C205" s="60"/>
      <c r="D205" s="36" t="s">
        <v>302</v>
      </c>
      <c r="E205" s="39">
        <v>5000</v>
      </c>
      <c r="F205" s="26">
        <f>C205*E205</f>
        <v>0</v>
      </c>
      <c r="G205" s="27" t="s">
        <v>222</v>
      </c>
    </row>
    <row r="206" spans="1:7" ht="15.75">
      <c r="A206" s="21" t="s">
        <v>412</v>
      </c>
      <c r="B206" s="22" t="s">
        <v>79</v>
      </c>
      <c r="C206" s="60"/>
      <c r="D206" s="36" t="s">
        <v>302</v>
      </c>
      <c r="E206" s="39">
        <v>800</v>
      </c>
      <c r="F206" s="26">
        <f>C206*E206</f>
        <v>0</v>
      </c>
      <c r="G206" s="27" t="s">
        <v>222</v>
      </c>
    </row>
    <row r="207" spans="1:7" ht="15.75">
      <c r="A207" s="21" t="s">
        <v>391</v>
      </c>
      <c r="B207" s="22" t="s">
        <v>83</v>
      </c>
      <c r="C207" s="60"/>
      <c r="D207" s="69"/>
      <c r="E207" s="70"/>
      <c r="F207" s="70"/>
      <c r="G207" s="71"/>
    </row>
    <row r="208" spans="1:7" ht="15.75">
      <c r="A208" s="21" t="s">
        <v>413</v>
      </c>
      <c r="B208" s="22" t="s">
        <v>75</v>
      </c>
      <c r="C208" s="60"/>
      <c r="D208" s="36" t="s">
        <v>302</v>
      </c>
      <c r="E208" s="39">
        <v>300</v>
      </c>
      <c r="F208" s="26">
        <f>C208*E208</f>
        <v>0</v>
      </c>
      <c r="G208" s="27" t="s">
        <v>222</v>
      </c>
    </row>
    <row r="209" spans="1:7" ht="15.75">
      <c r="A209" s="21" t="s">
        <v>414</v>
      </c>
      <c r="B209" s="22" t="s">
        <v>76</v>
      </c>
      <c r="C209" s="60"/>
      <c r="D209" s="36" t="s">
        <v>302</v>
      </c>
      <c r="E209" s="39">
        <v>400</v>
      </c>
      <c r="F209" s="26">
        <f>C209*E209</f>
        <v>0</v>
      </c>
      <c r="G209" s="27" t="s">
        <v>222</v>
      </c>
    </row>
    <row r="210" spans="1:7" ht="15.75">
      <c r="A210" s="21" t="s">
        <v>415</v>
      </c>
      <c r="B210" s="22" t="s">
        <v>77</v>
      </c>
      <c r="C210" s="60"/>
      <c r="D210" s="36" t="s">
        <v>302</v>
      </c>
      <c r="E210" s="39">
        <v>500</v>
      </c>
      <c r="F210" s="26">
        <f>C210*E210</f>
        <v>0</v>
      </c>
      <c r="G210" s="27" t="s">
        <v>222</v>
      </c>
    </row>
    <row r="211" spans="1:7" ht="15.75">
      <c r="A211" s="21" t="s">
        <v>416</v>
      </c>
      <c r="B211" s="22" t="s">
        <v>78</v>
      </c>
      <c r="C211" s="60"/>
      <c r="D211" s="36" t="s">
        <v>302</v>
      </c>
      <c r="E211" s="39">
        <v>5000</v>
      </c>
      <c r="F211" s="26">
        <f>C211*E211</f>
        <v>0</v>
      </c>
      <c r="G211" s="27" t="s">
        <v>222</v>
      </c>
    </row>
    <row r="212" spans="1:7" ht="15.75">
      <c r="A212" s="21" t="s">
        <v>417</v>
      </c>
      <c r="B212" s="22" t="s">
        <v>79</v>
      </c>
      <c r="C212" s="60"/>
      <c r="D212" s="36" t="s">
        <v>302</v>
      </c>
      <c r="E212" s="39">
        <v>800</v>
      </c>
      <c r="F212" s="26">
        <f>C212*E212</f>
        <v>0</v>
      </c>
      <c r="G212" s="27" t="s">
        <v>222</v>
      </c>
    </row>
    <row r="213" spans="1:7" ht="15.75">
      <c r="A213" s="21" t="s">
        <v>392</v>
      </c>
      <c r="B213" s="22" t="s">
        <v>84</v>
      </c>
      <c r="C213" s="60"/>
      <c r="D213" s="69"/>
      <c r="E213" s="70"/>
      <c r="F213" s="70"/>
      <c r="G213" s="71"/>
    </row>
    <row r="214" spans="1:7" ht="15.75">
      <c r="A214" s="21" t="s">
        <v>418</v>
      </c>
      <c r="B214" s="22" t="s">
        <v>75</v>
      </c>
      <c r="C214" s="60"/>
      <c r="D214" s="36" t="s">
        <v>302</v>
      </c>
      <c r="E214" s="39">
        <v>300</v>
      </c>
      <c r="F214" s="26">
        <f>C214*E214</f>
        <v>0</v>
      </c>
      <c r="G214" s="27" t="s">
        <v>222</v>
      </c>
    </row>
    <row r="215" spans="1:7" ht="15.75">
      <c r="A215" s="21" t="s">
        <v>419</v>
      </c>
      <c r="B215" s="22" t="s">
        <v>76</v>
      </c>
      <c r="C215" s="60"/>
      <c r="D215" s="36" t="s">
        <v>302</v>
      </c>
      <c r="E215" s="39">
        <v>400</v>
      </c>
      <c r="F215" s="26">
        <f>C215*E215</f>
        <v>0</v>
      </c>
      <c r="G215" s="27" t="s">
        <v>222</v>
      </c>
    </row>
    <row r="216" spans="1:7" ht="15.75">
      <c r="A216" s="21" t="s">
        <v>420</v>
      </c>
      <c r="B216" s="22" t="s">
        <v>77</v>
      </c>
      <c r="C216" s="60"/>
      <c r="D216" s="36" t="s">
        <v>302</v>
      </c>
      <c r="E216" s="39">
        <v>500</v>
      </c>
      <c r="F216" s="26">
        <f>C216*E216</f>
        <v>0</v>
      </c>
      <c r="G216" s="27" t="s">
        <v>222</v>
      </c>
    </row>
    <row r="217" spans="1:7" ht="15.75">
      <c r="A217" s="21" t="s">
        <v>421</v>
      </c>
      <c r="B217" s="22" t="s">
        <v>78</v>
      </c>
      <c r="C217" s="60"/>
      <c r="D217" s="36" t="s">
        <v>302</v>
      </c>
      <c r="E217" s="39">
        <v>5000</v>
      </c>
      <c r="F217" s="26">
        <f>C217*E217</f>
        <v>0</v>
      </c>
      <c r="G217" s="27" t="s">
        <v>222</v>
      </c>
    </row>
    <row r="218" spans="1:7" ht="15.75">
      <c r="A218" s="21" t="s">
        <v>422</v>
      </c>
      <c r="B218" s="22" t="s">
        <v>79</v>
      </c>
      <c r="C218" s="60"/>
      <c r="D218" s="36" t="s">
        <v>302</v>
      </c>
      <c r="E218" s="39">
        <v>800</v>
      </c>
      <c r="F218" s="26">
        <f>C218*E218</f>
        <v>0</v>
      </c>
      <c r="G218" s="27" t="s">
        <v>222</v>
      </c>
    </row>
    <row r="219" spans="1:7" ht="31.5">
      <c r="A219" s="21" t="s">
        <v>268</v>
      </c>
      <c r="B219" s="22" t="s">
        <v>25</v>
      </c>
      <c r="C219" s="60"/>
      <c r="D219" s="80"/>
      <c r="E219" s="67"/>
      <c r="F219" s="67"/>
      <c r="G219" s="68"/>
    </row>
    <row r="220" spans="1:7" s="48" customFormat="1" ht="15.75">
      <c r="A220" s="50" t="s">
        <v>429</v>
      </c>
      <c r="B220" s="28" t="s">
        <v>70</v>
      </c>
      <c r="C220" s="61"/>
      <c r="D220" s="69"/>
      <c r="E220" s="70"/>
      <c r="F220" s="70"/>
      <c r="G220" s="71"/>
    </row>
    <row r="221" spans="1:7" ht="15.75">
      <c r="A221" s="49" t="s">
        <v>430</v>
      </c>
      <c r="B221" s="22" t="s">
        <v>71</v>
      </c>
      <c r="C221" s="60"/>
      <c r="D221" s="36" t="s">
        <v>303</v>
      </c>
      <c r="E221" s="39">
        <v>50</v>
      </c>
      <c r="F221" s="26">
        <f>C221*E221</f>
        <v>0</v>
      </c>
      <c r="G221" s="27" t="s">
        <v>222</v>
      </c>
    </row>
    <row r="222" spans="1:7" ht="15.75">
      <c r="A222" s="49" t="s">
        <v>431</v>
      </c>
      <c r="B222" s="22" t="s">
        <v>72</v>
      </c>
      <c r="C222" s="60"/>
      <c r="D222" s="36" t="s">
        <v>302</v>
      </c>
      <c r="E222" s="39">
        <v>50</v>
      </c>
      <c r="F222" s="26">
        <f>C222*E222</f>
        <v>0</v>
      </c>
      <c r="G222" s="27" t="s">
        <v>222</v>
      </c>
    </row>
    <row r="223" spans="1:7" ht="15.75">
      <c r="A223" s="49" t="s">
        <v>432</v>
      </c>
      <c r="B223" s="22" t="s">
        <v>73</v>
      </c>
      <c r="C223" s="60"/>
      <c r="D223" s="36" t="s">
        <v>303</v>
      </c>
      <c r="E223" s="39">
        <v>50</v>
      </c>
      <c r="F223" s="26">
        <f>C223*E223</f>
        <v>0</v>
      </c>
      <c r="G223" s="27" t="s">
        <v>222</v>
      </c>
    </row>
    <row r="224" spans="1:7" ht="15.75">
      <c r="A224" s="49" t="s">
        <v>433</v>
      </c>
      <c r="B224" s="22" t="s">
        <v>149</v>
      </c>
      <c r="C224" s="60"/>
      <c r="D224" s="36" t="s">
        <v>302</v>
      </c>
      <c r="E224" s="39">
        <v>50</v>
      </c>
      <c r="F224" s="26">
        <f>C224*E224</f>
        <v>0</v>
      </c>
      <c r="G224" s="27" t="s">
        <v>222</v>
      </c>
    </row>
    <row r="225" spans="1:7" ht="15.75">
      <c r="A225" s="49" t="s">
        <v>423</v>
      </c>
      <c r="B225" s="22" t="s">
        <v>96</v>
      </c>
      <c r="C225" s="60"/>
      <c r="D225" s="69"/>
      <c r="E225" s="70"/>
      <c r="F225" s="70"/>
      <c r="G225" s="71"/>
    </row>
    <row r="226" spans="1:7" ht="15.75">
      <c r="A226" s="49" t="s">
        <v>424</v>
      </c>
      <c r="B226" s="22" t="s">
        <v>71</v>
      </c>
      <c r="C226" s="60"/>
      <c r="D226" s="36" t="s">
        <v>303</v>
      </c>
      <c r="E226" s="39">
        <v>50</v>
      </c>
      <c r="F226" s="26">
        <f>C226*E226</f>
        <v>0</v>
      </c>
      <c r="G226" s="27" t="s">
        <v>222</v>
      </c>
    </row>
    <row r="227" spans="1:7" ht="15.75">
      <c r="A227" s="49" t="s">
        <v>425</v>
      </c>
      <c r="B227" s="22" t="s">
        <v>72</v>
      </c>
      <c r="C227" s="60"/>
      <c r="D227" s="36" t="s">
        <v>302</v>
      </c>
      <c r="E227" s="39">
        <v>50</v>
      </c>
      <c r="F227" s="26">
        <f>C227*E227</f>
        <v>0</v>
      </c>
      <c r="G227" s="27" t="s">
        <v>222</v>
      </c>
    </row>
    <row r="228" spans="1:7" ht="15.75">
      <c r="A228" s="49" t="s">
        <v>426</v>
      </c>
      <c r="B228" s="22" t="s">
        <v>73</v>
      </c>
      <c r="C228" s="60"/>
      <c r="D228" s="36" t="s">
        <v>303</v>
      </c>
      <c r="E228" s="39">
        <v>50</v>
      </c>
      <c r="F228" s="26">
        <f>C228*E228</f>
        <v>0</v>
      </c>
      <c r="G228" s="27" t="s">
        <v>222</v>
      </c>
    </row>
    <row r="229" spans="1:7" ht="15.75">
      <c r="A229" s="49" t="s">
        <v>427</v>
      </c>
      <c r="B229" s="22" t="s">
        <v>149</v>
      </c>
      <c r="C229" s="60"/>
      <c r="D229" s="36" t="s">
        <v>302</v>
      </c>
      <c r="E229" s="39">
        <v>50</v>
      </c>
      <c r="F229" s="26">
        <f>C229*E229</f>
        <v>0</v>
      </c>
      <c r="G229" s="27" t="s">
        <v>222</v>
      </c>
    </row>
    <row r="230" spans="1:7" ht="15.75">
      <c r="A230" s="49" t="s">
        <v>428</v>
      </c>
      <c r="B230" s="22" t="s">
        <v>95</v>
      </c>
      <c r="C230" s="60"/>
      <c r="D230" s="69"/>
      <c r="E230" s="72"/>
      <c r="F230" s="72"/>
      <c r="G230" s="73"/>
    </row>
    <row r="231" spans="1:7" ht="15.75">
      <c r="A231" s="49" t="s">
        <v>434</v>
      </c>
      <c r="B231" s="22" t="s">
        <v>71</v>
      </c>
      <c r="C231" s="60"/>
      <c r="D231" s="36" t="s">
        <v>303</v>
      </c>
      <c r="E231" s="39">
        <v>50</v>
      </c>
      <c r="F231" s="26">
        <f>C231*E231</f>
        <v>0</v>
      </c>
      <c r="G231" s="27" t="s">
        <v>222</v>
      </c>
    </row>
    <row r="232" spans="1:7" ht="15.75">
      <c r="A232" s="49" t="s">
        <v>435</v>
      </c>
      <c r="B232" s="22" t="s">
        <v>72</v>
      </c>
      <c r="C232" s="60"/>
      <c r="D232" s="36" t="s">
        <v>302</v>
      </c>
      <c r="E232" s="39">
        <v>50</v>
      </c>
      <c r="F232" s="26">
        <f>C232*E232</f>
        <v>0</v>
      </c>
      <c r="G232" s="27" t="s">
        <v>222</v>
      </c>
    </row>
    <row r="233" spans="1:7" ht="15.75">
      <c r="A233" s="49" t="s">
        <v>436</v>
      </c>
      <c r="B233" s="22" t="s">
        <v>73</v>
      </c>
      <c r="C233" s="60"/>
      <c r="D233" s="36" t="s">
        <v>303</v>
      </c>
      <c r="E233" s="39">
        <v>50</v>
      </c>
      <c r="F233" s="26">
        <f>C233*E233</f>
        <v>0</v>
      </c>
      <c r="G233" s="27" t="s">
        <v>222</v>
      </c>
    </row>
    <row r="234" spans="1:7" ht="15.75">
      <c r="A234" s="49" t="s">
        <v>437</v>
      </c>
      <c r="B234" s="22" t="s">
        <v>149</v>
      </c>
      <c r="C234" s="60"/>
      <c r="D234" s="36" t="s">
        <v>302</v>
      </c>
      <c r="E234" s="39">
        <v>50</v>
      </c>
      <c r="F234" s="26">
        <f>C234*E234</f>
        <v>0</v>
      </c>
      <c r="G234" s="27" t="s">
        <v>222</v>
      </c>
    </row>
    <row r="235" spans="1:7" ht="15.75">
      <c r="A235" s="49" t="s">
        <v>438</v>
      </c>
      <c r="B235" s="22" t="s">
        <v>113</v>
      </c>
      <c r="C235" s="60"/>
      <c r="D235" s="69"/>
      <c r="E235" s="72"/>
      <c r="F235" s="72"/>
      <c r="G235" s="73"/>
    </row>
    <row r="236" spans="1:7" ht="15.75">
      <c r="A236" s="49" t="s">
        <v>439</v>
      </c>
      <c r="B236" s="22" t="s">
        <v>71</v>
      </c>
      <c r="C236" s="60"/>
      <c r="D236" s="36" t="s">
        <v>303</v>
      </c>
      <c r="E236" s="39">
        <v>50</v>
      </c>
      <c r="F236" s="26">
        <f>C236*E236</f>
        <v>0</v>
      </c>
      <c r="G236" s="27" t="s">
        <v>222</v>
      </c>
    </row>
    <row r="237" spans="1:7" ht="15.75">
      <c r="A237" s="49" t="s">
        <v>440</v>
      </c>
      <c r="B237" s="22" t="s">
        <v>72</v>
      </c>
      <c r="C237" s="60"/>
      <c r="D237" s="36" t="s">
        <v>302</v>
      </c>
      <c r="E237" s="39">
        <v>50</v>
      </c>
      <c r="F237" s="26">
        <f>C237*E237</f>
        <v>0</v>
      </c>
      <c r="G237" s="27" t="s">
        <v>222</v>
      </c>
    </row>
    <row r="238" spans="1:7" ht="15.75">
      <c r="A238" s="49" t="s">
        <v>441</v>
      </c>
      <c r="B238" s="22" t="s">
        <v>73</v>
      </c>
      <c r="C238" s="60"/>
      <c r="D238" s="36" t="s">
        <v>303</v>
      </c>
      <c r="E238" s="39">
        <v>50</v>
      </c>
      <c r="F238" s="26">
        <f>C238*E238</f>
        <v>0</v>
      </c>
      <c r="G238" s="27" t="s">
        <v>222</v>
      </c>
    </row>
    <row r="239" spans="1:7" ht="15.75">
      <c r="A239" s="49" t="s">
        <v>442</v>
      </c>
      <c r="B239" s="22" t="s">
        <v>149</v>
      </c>
      <c r="C239" s="60"/>
      <c r="D239" s="36" t="s">
        <v>302</v>
      </c>
      <c r="E239" s="39">
        <v>50</v>
      </c>
      <c r="F239" s="26">
        <f>C239*E239</f>
        <v>0</v>
      </c>
      <c r="G239" s="27" t="s">
        <v>222</v>
      </c>
    </row>
    <row r="240" spans="1:7" ht="15.75">
      <c r="A240" s="49" t="s">
        <v>269</v>
      </c>
      <c r="B240" s="22" t="s">
        <v>6</v>
      </c>
      <c r="C240" s="60"/>
      <c r="D240" s="69"/>
      <c r="E240" s="70"/>
      <c r="F240" s="70"/>
      <c r="G240" s="71"/>
    </row>
    <row r="241" spans="1:7" ht="15.75">
      <c r="A241" s="49" t="s">
        <v>192</v>
      </c>
      <c r="B241" s="22" t="s">
        <v>114</v>
      </c>
      <c r="C241" s="60"/>
      <c r="D241" s="36" t="s">
        <v>303</v>
      </c>
      <c r="E241" s="39">
        <v>50</v>
      </c>
      <c r="F241" s="26">
        <f>C241*E241</f>
        <v>0</v>
      </c>
      <c r="G241" s="27" t="s">
        <v>222</v>
      </c>
    </row>
    <row r="242" spans="1:7" ht="15.75">
      <c r="A242" s="49" t="s">
        <v>193</v>
      </c>
      <c r="B242" s="22" t="s">
        <v>97</v>
      </c>
      <c r="C242" s="60"/>
      <c r="D242" s="36" t="s">
        <v>302</v>
      </c>
      <c r="E242" s="39">
        <v>50</v>
      </c>
      <c r="F242" s="26">
        <f>C242*E242</f>
        <v>0</v>
      </c>
      <c r="G242" s="27" t="s">
        <v>222</v>
      </c>
    </row>
    <row r="243" spans="1:7" ht="15.75">
      <c r="A243" s="49" t="s">
        <v>443</v>
      </c>
      <c r="B243" s="22" t="s">
        <v>98</v>
      </c>
      <c r="C243" s="60"/>
      <c r="D243" s="36" t="s">
        <v>303</v>
      </c>
      <c r="E243" s="39">
        <v>50</v>
      </c>
      <c r="F243" s="26">
        <f>C243*E243</f>
        <v>0</v>
      </c>
      <c r="G243" s="27" t="s">
        <v>222</v>
      </c>
    </row>
    <row r="244" spans="1:7" ht="15.75">
      <c r="A244" s="49" t="s">
        <v>444</v>
      </c>
      <c r="B244" s="22" t="s">
        <v>99</v>
      </c>
      <c r="C244" s="60"/>
      <c r="D244" s="36" t="s">
        <v>302</v>
      </c>
      <c r="E244" s="39">
        <v>50</v>
      </c>
      <c r="F244" s="26">
        <f>C244*E244</f>
        <v>0</v>
      </c>
      <c r="G244" s="27" t="s">
        <v>222</v>
      </c>
    </row>
    <row r="245" spans="1:7" ht="31.5">
      <c r="A245" s="49" t="s">
        <v>270</v>
      </c>
      <c r="B245" s="22" t="s">
        <v>26</v>
      </c>
      <c r="C245" s="60"/>
      <c r="D245" s="69"/>
      <c r="E245" s="70"/>
      <c r="F245" s="70"/>
      <c r="G245" s="71"/>
    </row>
    <row r="246" spans="1:7" ht="15.75">
      <c r="A246" s="49" t="s">
        <v>445</v>
      </c>
      <c r="B246" s="22" t="s">
        <v>114</v>
      </c>
      <c r="C246" s="60"/>
      <c r="D246" s="69"/>
      <c r="E246" s="70"/>
      <c r="F246" s="70"/>
      <c r="G246" s="71"/>
    </row>
    <row r="247" spans="1:7" ht="15.75">
      <c r="A247" s="49" t="s">
        <v>446</v>
      </c>
      <c r="B247" s="22" t="s">
        <v>100</v>
      </c>
      <c r="C247" s="60"/>
      <c r="D247" s="36" t="s">
        <v>302</v>
      </c>
      <c r="E247" s="39">
        <v>20</v>
      </c>
      <c r="F247" s="26">
        <f>C247*E247</f>
        <v>0</v>
      </c>
      <c r="G247" s="27" t="s">
        <v>222</v>
      </c>
    </row>
    <row r="248" spans="1:7" ht="15.75">
      <c r="A248" s="49" t="s">
        <v>447</v>
      </c>
      <c r="B248" s="22" t="s">
        <v>101</v>
      </c>
      <c r="C248" s="60"/>
      <c r="D248" s="36" t="s">
        <v>302</v>
      </c>
      <c r="E248" s="39">
        <v>20</v>
      </c>
      <c r="F248" s="26">
        <f>C248*E248</f>
        <v>0</v>
      </c>
      <c r="G248" s="27" t="s">
        <v>222</v>
      </c>
    </row>
    <row r="249" spans="1:7" ht="15.75">
      <c r="A249" s="49" t="s">
        <v>448</v>
      </c>
      <c r="B249" s="22" t="s">
        <v>102</v>
      </c>
      <c r="C249" s="60"/>
      <c r="D249" s="36" t="s">
        <v>302</v>
      </c>
      <c r="E249" s="39">
        <v>20</v>
      </c>
      <c r="F249" s="26">
        <f>C249*E249</f>
        <v>0</v>
      </c>
      <c r="G249" s="27" t="s">
        <v>222</v>
      </c>
    </row>
    <row r="250" spans="1:7" ht="15.75">
      <c r="A250" s="49" t="s">
        <v>449</v>
      </c>
      <c r="B250" s="22" t="s">
        <v>81</v>
      </c>
      <c r="C250" s="60"/>
      <c r="D250" s="36" t="s">
        <v>302</v>
      </c>
      <c r="E250" s="39">
        <v>20</v>
      </c>
      <c r="F250" s="26">
        <f>C250*E250</f>
        <v>0</v>
      </c>
      <c r="G250" s="27" t="s">
        <v>222</v>
      </c>
    </row>
    <row r="251" spans="1:7" ht="15.75">
      <c r="A251" s="49" t="s">
        <v>450</v>
      </c>
      <c r="B251" s="22" t="s">
        <v>103</v>
      </c>
      <c r="C251" s="60"/>
      <c r="D251" s="36" t="s">
        <v>302</v>
      </c>
      <c r="E251" s="39">
        <v>20</v>
      </c>
      <c r="F251" s="26">
        <f>C251*E251</f>
        <v>0</v>
      </c>
      <c r="G251" s="27" t="s">
        <v>222</v>
      </c>
    </row>
    <row r="252" spans="1:7" ht="15.75">
      <c r="A252" s="49" t="s">
        <v>194</v>
      </c>
      <c r="B252" s="22" t="s">
        <v>97</v>
      </c>
      <c r="C252" s="60"/>
      <c r="D252" s="69"/>
      <c r="E252" s="70"/>
      <c r="F252" s="70"/>
      <c r="G252" s="71"/>
    </row>
    <row r="253" spans="1:7" ht="15.75">
      <c r="A253" s="49" t="s">
        <v>195</v>
      </c>
      <c r="B253" s="22" t="s">
        <v>100</v>
      </c>
      <c r="C253" s="60"/>
      <c r="D253" s="36" t="s">
        <v>302</v>
      </c>
      <c r="E253" s="39">
        <v>40</v>
      </c>
      <c r="F253" s="26">
        <f>C253*E253</f>
        <v>0</v>
      </c>
      <c r="G253" s="27" t="s">
        <v>222</v>
      </c>
    </row>
    <row r="254" spans="1:7" ht="15.75">
      <c r="A254" s="49" t="s">
        <v>196</v>
      </c>
      <c r="B254" s="22" t="s">
        <v>101</v>
      </c>
      <c r="C254" s="60"/>
      <c r="D254" s="36" t="s">
        <v>302</v>
      </c>
      <c r="E254" s="39">
        <v>40</v>
      </c>
      <c r="F254" s="26">
        <f>C254*E254</f>
        <v>0</v>
      </c>
      <c r="G254" s="27" t="s">
        <v>222</v>
      </c>
    </row>
    <row r="255" spans="1:7" ht="15.75">
      <c r="A255" s="49" t="s">
        <v>197</v>
      </c>
      <c r="B255" s="22" t="s">
        <v>102</v>
      </c>
      <c r="C255" s="60"/>
      <c r="D255" s="36" t="s">
        <v>302</v>
      </c>
      <c r="E255" s="39">
        <v>40</v>
      </c>
      <c r="F255" s="26">
        <f>C255*E255</f>
        <v>0</v>
      </c>
      <c r="G255" s="27" t="s">
        <v>222</v>
      </c>
    </row>
    <row r="256" spans="1:7" ht="15.75">
      <c r="A256" s="49" t="s">
        <v>198</v>
      </c>
      <c r="B256" s="22" t="s">
        <v>81</v>
      </c>
      <c r="C256" s="60"/>
      <c r="D256" s="36" t="s">
        <v>302</v>
      </c>
      <c r="E256" s="39">
        <v>40</v>
      </c>
      <c r="F256" s="26">
        <f>C256*E256</f>
        <v>0</v>
      </c>
      <c r="G256" s="27" t="s">
        <v>222</v>
      </c>
    </row>
    <row r="257" spans="1:7" ht="15.75">
      <c r="A257" s="49" t="s">
        <v>451</v>
      </c>
      <c r="B257" s="22" t="s">
        <v>103</v>
      </c>
      <c r="C257" s="60"/>
      <c r="D257" s="36" t="s">
        <v>302</v>
      </c>
      <c r="E257" s="39">
        <v>40</v>
      </c>
      <c r="F257" s="26">
        <f>C257*E257</f>
        <v>0</v>
      </c>
      <c r="G257" s="27" t="s">
        <v>222</v>
      </c>
    </row>
    <row r="258" spans="1:7" ht="15.75">
      <c r="A258" s="49" t="s">
        <v>199</v>
      </c>
      <c r="B258" s="22" t="s">
        <v>98</v>
      </c>
      <c r="C258" s="60"/>
      <c r="D258" s="69"/>
      <c r="E258" s="72"/>
      <c r="F258" s="72"/>
      <c r="G258" s="73"/>
    </row>
    <row r="259" spans="1:7" ht="15.75">
      <c r="A259" s="49" t="s">
        <v>200</v>
      </c>
      <c r="B259" s="22" t="s">
        <v>100</v>
      </c>
      <c r="C259" s="60"/>
      <c r="D259" s="36" t="s">
        <v>302</v>
      </c>
      <c r="E259" s="39">
        <v>10</v>
      </c>
      <c r="F259" s="26">
        <f>C259*E259</f>
        <v>0</v>
      </c>
      <c r="G259" s="27" t="s">
        <v>222</v>
      </c>
    </row>
    <row r="260" spans="1:7" ht="15.75">
      <c r="A260" s="49" t="s">
        <v>201</v>
      </c>
      <c r="B260" s="22" t="s">
        <v>101</v>
      </c>
      <c r="C260" s="60"/>
      <c r="D260" s="36" t="s">
        <v>302</v>
      </c>
      <c r="E260" s="39">
        <v>10</v>
      </c>
      <c r="F260" s="26">
        <f>C260*E260</f>
        <v>0</v>
      </c>
      <c r="G260" s="27" t="s">
        <v>222</v>
      </c>
    </row>
    <row r="261" spans="1:7" ht="15.75">
      <c r="A261" s="49" t="s">
        <v>202</v>
      </c>
      <c r="B261" s="22" t="s">
        <v>102</v>
      </c>
      <c r="C261" s="60"/>
      <c r="D261" s="36" t="s">
        <v>302</v>
      </c>
      <c r="E261" s="39">
        <v>10</v>
      </c>
      <c r="F261" s="26">
        <f>C261*E261</f>
        <v>0</v>
      </c>
      <c r="G261" s="27" t="s">
        <v>222</v>
      </c>
    </row>
    <row r="262" spans="1:7" ht="15.75">
      <c r="A262" s="49" t="s">
        <v>203</v>
      </c>
      <c r="B262" s="22" t="s">
        <v>81</v>
      </c>
      <c r="C262" s="60"/>
      <c r="D262" s="36" t="s">
        <v>302</v>
      </c>
      <c r="E262" s="39">
        <v>10</v>
      </c>
      <c r="F262" s="26">
        <f>C262*E262</f>
        <v>0</v>
      </c>
      <c r="G262" s="27" t="s">
        <v>222</v>
      </c>
    </row>
    <row r="263" spans="1:7" ht="15.75">
      <c r="A263" s="49" t="s">
        <v>452</v>
      </c>
      <c r="B263" s="22" t="s">
        <v>103</v>
      </c>
      <c r="C263" s="60"/>
      <c r="D263" s="36" t="s">
        <v>302</v>
      </c>
      <c r="E263" s="39">
        <v>10</v>
      </c>
      <c r="F263" s="26">
        <f>C263*E263</f>
        <v>0</v>
      </c>
      <c r="G263" s="27" t="s">
        <v>222</v>
      </c>
    </row>
    <row r="264" spans="1:7" ht="15.75">
      <c r="A264" s="49" t="s">
        <v>204</v>
      </c>
      <c r="B264" s="22" t="s">
        <v>99</v>
      </c>
      <c r="C264" s="60"/>
      <c r="D264" s="69"/>
      <c r="E264" s="70"/>
      <c r="F264" s="70"/>
      <c r="G264" s="71"/>
    </row>
    <row r="265" spans="1:7" ht="15.75">
      <c r="A265" s="49" t="s">
        <v>205</v>
      </c>
      <c r="B265" s="22" t="s">
        <v>100</v>
      </c>
      <c r="C265" s="60"/>
      <c r="D265" s="36" t="s">
        <v>302</v>
      </c>
      <c r="E265" s="39">
        <v>10</v>
      </c>
      <c r="F265" s="26">
        <f>C265*E265</f>
        <v>0</v>
      </c>
      <c r="G265" s="27" t="s">
        <v>222</v>
      </c>
    </row>
    <row r="266" spans="1:7" ht="15.75">
      <c r="A266" s="49" t="s">
        <v>206</v>
      </c>
      <c r="B266" s="22" t="s">
        <v>101</v>
      </c>
      <c r="C266" s="60"/>
      <c r="D266" s="36" t="s">
        <v>302</v>
      </c>
      <c r="E266" s="39">
        <v>10</v>
      </c>
      <c r="F266" s="26">
        <f>C266*E266</f>
        <v>0</v>
      </c>
      <c r="G266" s="27" t="s">
        <v>222</v>
      </c>
    </row>
    <row r="267" spans="1:7" ht="15.75">
      <c r="A267" s="49" t="s">
        <v>207</v>
      </c>
      <c r="B267" s="22" t="s">
        <v>102</v>
      </c>
      <c r="C267" s="60"/>
      <c r="D267" s="36" t="s">
        <v>302</v>
      </c>
      <c r="E267" s="39">
        <v>10</v>
      </c>
      <c r="F267" s="26">
        <f>C267*E267</f>
        <v>0</v>
      </c>
      <c r="G267" s="27" t="s">
        <v>222</v>
      </c>
    </row>
    <row r="268" spans="1:7" ht="15.75">
      <c r="A268" s="49" t="s">
        <v>208</v>
      </c>
      <c r="B268" s="22" t="s">
        <v>81</v>
      </c>
      <c r="C268" s="60"/>
      <c r="D268" s="36" t="s">
        <v>302</v>
      </c>
      <c r="E268" s="39">
        <v>10</v>
      </c>
      <c r="F268" s="26">
        <f>C268*E268</f>
        <v>0</v>
      </c>
      <c r="G268" s="27" t="s">
        <v>222</v>
      </c>
    </row>
    <row r="269" spans="1:7" ht="15.75">
      <c r="A269" s="49" t="s">
        <v>453</v>
      </c>
      <c r="B269" s="22" t="s">
        <v>103</v>
      </c>
      <c r="C269" s="60"/>
      <c r="D269" s="36" t="s">
        <v>302</v>
      </c>
      <c r="E269" s="39">
        <v>10</v>
      </c>
      <c r="F269" s="26">
        <f>C269*E269</f>
        <v>0</v>
      </c>
      <c r="G269" s="27" t="s">
        <v>222</v>
      </c>
    </row>
    <row r="270" spans="1:7" ht="31.5">
      <c r="A270" s="49" t="s">
        <v>271</v>
      </c>
      <c r="B270" s="22" t="s">
        <v>27</v>
      </c>
      <c r="C270" s="60"/>
      <c r="D270" s="69"/>
      <c r="E270" s="70"/>
      <c r="F270" s="70"/>
      <c r="G270" s="71"/>
    </row>
    <row r="271" spans="1:7" ht="15.75">
      <c r="A271" s="49" t="s">
        <v>454</v>
      </c>
      <c r="B271" s="22" t="s">
        <v>108</v>
      </c>
      <c r="C271" s="60"/>
      <c r="D271" s="69"/>
      <c r="E271" s="70"/>
      <c r="F271" s="70"/>
      <c r="G271" s="71"/>
    </row>
    <row r="272" spans="1:7" ht="15.75">
      <c r="A272" s="49" t="s">
        <v>455</v>
      </c>
      <c r="B272" s="22" t="s">
        <v>100</v>
      </c>
      <c r="C272" s="60"/>
      <c r="D272" s="36" t="s">
        <v>303</v>
      </c>
      <c r="E272" s="39">
        <v>1000</v>
      </c>
      <c r="F272" s="26">
        <f aca="true" t="shared" si="6" ref="F272:F280">C272*E272</f>
        <v>0</v>
      </c>
      <c r="G272" s="27" t="s">
        <v>222</v>
      </c>
    </row>
    <row r="273" spans="1:7" ht="15.75">
      <c r="A273" s="49" t="s">
        <v>456</v>
      </c>
      <c r="B273" s="22" t="s">
        <v>80</v>
      </c>
      <c r="C273" s="60"/>
      <c r="D273" s="36" t="s">
        <v>302</v>
      </c>
      <c r="E273" s="39">
        <v>1000</v>
      </c>
      <c r="F273" s="26">
        <f t="shared" si="6"/>
        <v>0</v>
      </c>
      <c r="G273" s="27" t="s">
        <v>222</v>
      </c>
    </row>
    <row r="274" spans="1:7" ht="15.75">
      <c r="A274" s="49" t="s">
        <v>457</v>
      </c>
      <c r="B274" s="22" t="s">
        <v>81</v>
      </c>
      <c r="C274" s="60"/>
      <c r="D274" s="36" t="s">
        <v>303</v>
      </c>
      <c r="E274" s="39">
        <v>1000</v>
      </c>
      <c r="F274" s="26">
        <f t="shared" si="6"/>
        <v>0</v>
      </c>
      <c r="G274" s="27" t="s">
        <v>222</v>
      </c>
    </row>
    <row r="275" spans="1:7" ht="15.75">
      <c r="A275" s="49" t="s">
        <v>458</v>
      </c>
      <c r="B275" s="22" t="s">
        <v>103</v>
      </c>
      <c r="C275" s="60"/>
      <c r="D275" s="36" t="s">
        <v>302</v>
      </c>
      <c r="E275" s="39">
        <v>1000</v>
      </c>
      <c r="F275" s="26">
        <f t="shared" si="6"/>
        <v>0</v>
      </c>
      <c r="G275" s="27" t="s">
        <v>222</v>
      </c>
    </row>
    <row r="276" spans="1:7" ht="15.75">
      <c r="A276" s="21" t="s">
        <v>272</v>
      </c>
      <c r="B276" s="22" t="s">
        <v>221</v>
      </c>
      <c r="C276" s="60"/>
      <c r="D276" s="69"/>
      <c r="E276" s="70"/>
      <c r="F276" s="70"/>
      <c r="G276" s="71"/>
    </row>
    <row r="277" spans="1:7" ht="15.75">
      <c r="A277" s="21" t="s">
        <v>209</v>
      </c>
      <c r="B277" s="22" t="s">
        <v>97</v>
      </c>
      <c r="C277" s="60"/>
      <c r="D277" s="36" t="s">
        <v>303</v>
      </c>
      <c r="E277" s="37">
        <v>3</v>
      </c>
      <c r="F277" s="26">
        <f t="shared" si="6"/>
        <v>0</v>
      </c>
      <c r="G277" s="27" t="s">
        <v>222</v>
      </c>
    </row>
    <row r="278" spans="1:7" ht="15.75">
      <c r="A278" s="21" t="s">
        <v>210</v>
      </c>
      <c r="B278" s="22" t="s">
        <v>114</v>
      </c>
      <c r="C278" s="60"/>
      <c r="D278" s="36" t="s">
        <v>302</v>
      </c>
      <c r="E278" s="37">
        <v>3</v>
      </c>
      <c r="F278" s="26">
        <f t="shared" si="6"/>
        <v>0</v>
      </c>
      <c r="G278" s="27" t="s">
        <v>222</v>
      </c>
    </row>
    <row r="279" spans="1:7" ht="15.75">
      <c r="A279" s="21" t="s">
        <v>211</v>
      </c>
      <c r="B279" s="22" t="s">
        <v>219</v>
      </c>
      <c r="C279" s="60"/>
      <c r="D279" s="36" t="s">
        <v>303</v>
      </c>
      <c r="E279" s="37">
        <v>3</v>
      </c>
      <c r="F279" s="26">
        <f t="shared" si="6"/>
        <v>0</v>
      </c>
      <c r="G279" s="27" t="s">
        <v>222</v>
      </c>
    </row>
    <row r="280" spans="1:7" ht="15.75">
      <c r="A280" s="21" t="s">
        <v>212</v>
      </c>
      <c r="B280" s="22" t="s">
        <v>220</v>
      </c>
      <c r="C280" s="60"/>
      <c r="D280" s="36" t="s">
        <v>302</v>
      </c>
      <c r="E280" s="37">
        <v>3</v>
      </c>
      <c r="F280" s="26">
        <f t="shared" si="6"/>
        <v>0</v>
      </c>
      <c r="G280" s="27" t="s">
        <v>222</v>
      </c>
    </row>
    <row r="281" spans="1:7" ht="15.75">
      <c r="A281" s="19"/>
      <c r="B281" s="51" t="s">
        <v>273</v>
      </c>
      <c r="C281" s="66"/>
      <c r="D281" s="67"/>
      <c r="E281" s="67"/>
      <c r="F281" s="67"/>
      <c r="G281" s="68"/>
    </row>
    <row r="282" spans="1:7" ht="47.25">
      <c r="A282" s="21" t="s">
        <v>274</v>
      </c>
      <c r="B282" s="22" t="s">
        <v>248</v>
      </c>
      <c r="C282" s="60"/>
      <c r="D282" s="80"/>
      <c r="E282" s="67"/>
      <c r="F282" s="67"/>
      <c r="G282" s="68"/>
    </row>
    <row r="283" spans="1:7" ht="15.75">
      <c r="A283" s="21" t="s">
        <v>213</v>
      </c>
      <c r="B283" s="22" t="s">
        <v>109</v>
      </c>
      <c r="C283" s="60"/>
      <c r="D283" s="24" t="s">
        <v>304</v>
      </c>
      <c r="E283" s="25">
        <v>55</v>
      </c>
      <c r="F283" s="26">
        <f>C283*E283</f>
        <v>0</v>
      </c>
      <c r="G283" s="27" t="s">
        <v>222</v>
      </c>
    </row>
    <row r="284" spans="1:7" ht="15.75">
      <c r="A284" s="21" t="s">
        <v>214</v>
      </c>
      <c r="B284" s="22" t="s">
        <v>110</v>
      </c>
      <c r="C284" s="60"/>
      <c r="D284" s="24" t="s">
        <v>304</v>
      </c>
      <c r="E284" s="25">
        <v>50</v>
      </c>
      <c r="F284" s="26">
        <f aca="true" t="shared" si="7" ref="F284:F290">C284*E284</f>
        <v>0</v>
      </c>
      <c r="G284" s="27" t="s">
        <v>222</v>
      </c>
    </row>
    <row r="285" spans="1:7" ht="15.75">
      <c r="A285" s="21" t="s">
        <v>215</v>
      </c>
      <c r="B285" s="22" t="s">
        <v>111</v>
      </c>
      <c r="C285" s="60"/>
      <c r="D285" s="24" t="s">
        <v>304</v>
      </c>
      <c r="E285" s="25">
        <v>200</v>
      </c>
      <c r="F285" s="26">
        <f t="shared" si="7"/>
        <v>0</v>
      </c>
      <c r="G285" s="27" t="s">
        <v>222</v>
      </c>
    </row>
    <row r="286" spans="1:7" ht="15.75">
      <c r="A286" s="21" t="s">
        <v>216</v>
      </c>
      <c r="B286" s="22" t="s">
        <v>112</v>
      </c>
      <c r="C286" s="60"/>
      <c r="D286" s="24" t="s">
        <v>304</v>
      </c>
      <c r="E286" s="25">
        <v>400</v>
      </c>
      <c r="F286" s="26">
        <f t="shared" si="7"/>
        <v>0</v>
      </c>
      <c r="G286" s="27" t="s">
        <v>222</v>
      </c>
    </row>
    <row r="287" spans="1:7" ht="15.75">
      <c r="A287" s="21" t="s">
        <v>217</v>
      </c>
      <c r="B287" s="22" t="s">
        <v>88</v>
      </c>
      <c r="C287" s="60"/>
      <c r="D287" s="24" t="s">
        <v>304</v>
      </c>
      <c r="E287" s="25">
        <v>300</v>
      </c>
      <c r="F287" s="26">
        <f t="shared" si="7"/>
        <v>0</v>
      </c>
      <c r="G287" s="27" t="s">
        <v>222</v>
      </c>
    </row>
    <row r="288" spans="1:7" ht="15.75">
      <c r="A288" s="21" t="s">
        <v>218</v>
      </c>
      <c r="B288" s="22" t="s">
        <v>89</v>
      </c>
      <c r="C288" s="60"/>
      <c r="D288" s="24" t="s">
        <v>304</v>
      </c>
      <c r="E288" s="25">
        <v>500</v>
      </c>
      <c r="F288" s="26">
        <f t="shared" si="7"/>
        <v>0</v>
      </c>
      <c r="G288" s="27" t="s">
        <v>222</v>
      </c>
    </row>
    <row r="289" spans="1:7" ht="15.75">
      <c r="A289" s="21" t="s">
        <v>275</v>
      </c>
      <c r="B289" s="22" t="s">
        <v>90</v>
      </c>
      <c r="C289" s="60"/>
      <c r="D289" s="24" t="s">
        <v>298</v>
      </c>
      <c r="E289" s="25">
        <v>4</v>
      </c>
      <c r="F289" s="26">
        <f t="shared" si="7"/>
        <v>0</v>
      </c>
      <c r="G289" s="27" t="s">
        <v>222</v>
      </c>
    </row>
    <row r="290" spans="1:7" ht="15.75">
      <c r="A290" s="21" t="s">
        <v>276</v>
      </c>
      <c r="B290" s="22" t="s">
        <v>142</v>
      </c>
      <c r="C290" s="60"/>
      <c r="D290" s="24" t="s">
        <v>298</v>
      </c>
      <c r="E290" s="25">
        <v>4</v>
      </c>
      <c r="F290" s="26">
        <f t="shared" si="7"/>
        <v>0</v>
      </c>
      <c r="G290" s="27" t="s">
        <v>222</v>
      </c>
    </row>
    <row r="291" spans="1:7" ht="15.75">
      <c r="A291" s="19"/>
      <c r="B291" s="52" t="s">
        <v>277</v>
      </c>
      <c r="C291" s="60"/>
      <c r="D291" s="67" t="s">
        <v>288</v>
      </c>
      <c r="E291" s="67"/>
      <c r="F291" s="67"/>
      <c r="G291" s="65"/>
    </row>
    <row r="292" spans="1:7" ht="15.75">
      <c r="A292" s="21" t="s">
        <v>278</v>
      </c>
      <c r="B292" s="22" t="s">
        <v>91</v>
      </c>
      <c r="C292" s="60"/>
      <c r="D292" s="24" t="s">
        <v>289</v>
      </c>
      <c r="E292" s="34"/>
      <c r="F292" s="43"/>
      <c r="G292" s="44"/>
    </row>
    <row r="293" spans="1:7" ht="15.75">
      <c r="A293" s="21" t="s">
        <v>279</v>
      </c>
      <c r="B293" s="22" t="s">
        <v>92</v>
      </c>
      <c r="C293" s="60"/>
      <c r="D293" s="24" t="s">
        <v>304</v>
      </c>
      <c r="E293" s="25">
        <v>30</v>
      </c>
      <c r="F293" s="26">
        <f>C293*E293</f>
        <v>0</v>
      </c>
      <c r="G293" s="27" t="s">
        <v>222</v>
      </c>
    </row>
    <row r="294" spans="1:7" ht="15.75">
      <c r="A294" s="21" t="s">
        <v>280</v>
      </c>
      <c r="B294" s="22" t="s">
        <v>93</v>
      </c>
      <c r="C294" s="60"/>
      <c r="D294" s="24" t="s">
        <v>304</v>
      </c>
      <c r="E294" s="25">
        <v>40</v>
      </c>
      <c r="F294" s="26">
        <f>C294*E294</f>
        <v>0</v>
      </c>
      <c r="G294" s="27" t="s">
        <v>222</v>
      </c>
    </row>
    <row r="295" spans="1:7" ht="15.75">
      <c r="A295" s="21" t="s">
        <v>281</v>
      </c>
      <c r="B295" s="22" t="s">
        <v>94</v>
      </c>
      <c r="C295" s="60"/>
      <c r="D295" s="24" t="s">
        <v>304</v>
      </c>
      <c r="E295" s="25">
        <v>10</v>
      </c>
      <c r="F295" s="26">
        <f>C295*E295</f>
        <v>0</v>
      </c>
      <c r="G295" s="27" t="s">
        <v>222</v>
      </c>
    </row>
    <row r="296" spans="1:7" ht="15.75">
      <c r="A296" s="19"/>
      <c r="B296" s="20" t="s">
        <v>282</v>
      </c>
      <c r="C296" s="60"/>
      <c r="D296" s="67"/>
      <c r="E296" s="67"/>
      <c r="F296" s="67"/>
      <c r="G296" s="68"/>
    </row>
    <row r="297" spans="1:7" ht="63">
      <c r="A297" s="21" t="s">
        <v>284</v>
      </c>
      <c r="B297" s="22" t="s">
        <v>283</v>
      </c>
      <c r="C297" s="64"/>
      <c r="D297" s="53" t="s">
        <v>464</v>
      </c>
      <c r="E297" s="54">
        <v>200</v>
      </c>
      <c r="F297" s="55">
        <f>(SUM(C15:C43)*(1+C297)*E297)</f>
        <v>0</v>
      </c>
      <c r="G297" s="27" t="s">
        <v>222</v>
      </c>
    </row>
    <row r="298" spans="1:7" ht="15.75">
      <c r="A298" s="19"/>
      <c r="B298" s="20" t="s">
        <v>334</v>
      </c>
      <c r="C298" s="75">
        <f>SUM(F15:F297)</f>
        <v>0</v>
      </c>
      <c r="D298" s="76"/>
      <c r="E298" s="76"/>
      <c r="F298" s="77"/>
      <c r="G298" s="27" t="s">
        <v>222</v>
      </c>
    </row>
    <row r="299" spans="1:7" ht="15.75">
      <c r="A299" s="56"/>
      <c r="B299" s="57"/>
      <c r="C299" s="58"/>
      <c r="D299" s="56"/>
      <c r="E299" s="58"/>
      <c r="F299" s="58"/>
      <c r="G299" s="58"/>
    </row>
    <row r="300" spans="1:7" ht="225.75" customHeight="1">
      <c r="A300" s="56"/>
      <c r="B300" s="59" t="s">
        <v>466</v>
      </c>
      <c r="C300" s="58"/>
      <c r="D300" s="56"/>
      <c r="E300" s="58"/>
      <c r="F300" s="58"/>
      <c r="G300" s="58"/>
    </row>
  </sheetData>
  <sheetProtection password="F999" sheet="1"/>
  <mergeCells count="61">
    <mergeCell ref="D296:G296"/>
    <mergeCell ref="D98:G98"/>
    <mergeCell ref="E1:F1"/>
    <mergeCell ref="D45:G45"/>
    <mergeCell ref="D50:G50"/>
    <mergeCell ref="A3:C3"/>
    <mergeCell ref="A5:C5"/>
    <mergeCell ref="A7:C7"/>
    <mergeCell ref="D74:G74"/>
    <mergeCell ref="D82:G82"/>
    <mergeCell ref="C14:G14"/>
    <mergeCell ref="C44:G44"/>
    <mergeCell ref="D55:G55"/>
    <mergeCell ref="D60:G60"/>
    <mergeCell ref="D65:G65"/>
    <mergeCell ref="D66:G66"/>
    <mergeCell ref="C28:G28"/>
    <mergeCell ref="C36:G36"/>
    <mergeCell ref="E92:G92"/>
    <mergeCell ref="D93:G93"/>
    <mergeCell ref="D105:G105"/>
    <mergeCell ref="C130:G130"/>
    <mergeCell ref="D131:G131"/>
    <mergeCell ref="D183:G183"/>
    <mergeCell ref="D189:G189"/>
    <mergeCell ref="D195:G195"/>
    <mergeCell ref="D136:G136"/>
    <mergeCell ref="E137:G137"/>
    <mergeCell ref="E138:G138"/>
    <mergeCell ref="D144:G144"/>
    <mergeCell ref="D145:G145"/>
    <mergeCell ref="D146:G146"/>
    <mergeCell ref="D152:G152"/>
    <mergeCell ref="D158:G158"/>
    <mergeCell ref="D164:G164"/>
    <mergeCell ref="D170:G170"/>
    <mergeCell ref="D176:G176"/>
    <mergeCell ref="D182:G182"/>
    <mergeCell ref="D219:G219"/>
    <mergeCell ref="D220:G220"/>
    <mergeCell ref="D225:G225"/>
    <mergeCell ref="D230:G230"/>
    <mergeCell ref="D258:G258"/>
    <mergeCell ref="D245:G245"/>
    <mergeCell ref="D291:F291"/>
    <mergeCell ref="C298:F298"/>
    <mergeCell ref="C13:D13"/>
    <mergeCell ref="C90:G90"/>
    <mergeCell ref="D271:G271"/>
    <mergeCell ref="D276:G276"/>
    <mergeCell ref="D282:G282"/>
    <mergeCell ref="D201:G201"/>
    <mergeCell ref="D207:G207"/>
    <mergeCell ref="D213:G213"/>
    <mergeCell ref="C281:G281"/>
    <mergeCell ref="D252:G252"/>
    <mergeCell ref="D270:G270"/>
    <mergeCell ref="D264:G264"/>
    <mergeCell ref="D235:G235"/>
    <mergeCell ref="D240:G240"/>
    <mergeCell ref="D246:G246"/>
  </mergeCells>
  <printOptions/>
  <pageMargins left="0.2362204724409449" right="0.2362204724409449" top="0.7480314960629921" bottom="0.7480314960629921" header="0.31496062992125984" footer="0.31496062992125984"/>
  <pageSetup fitToWidth="0" horizontalDpi="300" verticalDpi="300" orientation="landscape" paperSize="9"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FRISON Guillaume (ECFIN)</dc:creator>
  <cp:keywords/>
  <dc:description/>
  <cp:lastModifiedBy>TORIMA Dace (ECFIN)</cp:lastModifiedBy>
  <cp:lastPrinted>2012-03-26T08:24:46Z</cp:lastPrinted>
  <dcterms:created xsi:type="dcterms:W3CDTF">2011-11-24T16:51:17Z</dcterms:created>
  <dcterms:modified xsi:type="dcterms:W3CDTF">2012-06-11T13:13:38Z</dcterms:modified>
  <cp:category/>
  <cp:version/>
  <cp:contentType/>
  <cp:contentStatus/>
</cp:coreProperties>
</file>