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4" yWindow="65524" windowWidth="16236" windowHeight="12156" tabRatio="825" firstSheet="4" activeTab="9"/>
  </bookViews>
  <sheets>
    <sheet name="D1" sheetId="2" r:id="rId1"/>
    <sheet name="F1" sheetId="5" r:id="rId2"/>
    <sheet name="D2" sheetId="3" r:id="rId3"/>
    <sheet name="F2-1" sheetId="6" r:id="rId4"/>
    <sheet name="F2-2" sheetId="7" r:id="rId5"/>
    <sheet name="Imports by products" sheetId="8" r:id="rId6"/>
    <sheet name="Oil dependence" sheetId="9" r:id="rId7"/>
    <sheet name="Sheet4" sheetId="15" r:id="rId8"/>
    <sheet name="Sheet5" sheetId="16" r:id="rId9"/>
    <sheet name="F4" sheetId="17" r:id="rId10"/>
    <sheet name="Sheet6" sheetId="18" r:id="rId11"/>
    <sheet name="Chart7" sheetId="19" r:id="rId12"/>
    <sheet name="Fuels in transport" sheetId="10" r:id="rId13"/>
    <sheet name="Chart2" sheetId="11" r:id="rId14"/>
    <sheet name="Chart2 (2)" sheetId="13" r:id="rId15"/>
    <sheet name="F2-1 (2)" sheetId="14" r:id="rId16"/>
    <sheet name="Sheet2" sheetId="21" r:id="rId17"/>
  </sheets>
  <definedNames/>
  <calcPr calcId="145621"/>
</workbook>
</file>

<file path=xl/sharedStrings.xml><?xml version="1.0" encoding="utf-8"?>
<sst xmlns="http://schemas.openxmlformats.org/spreadsheetml/2006/main" count="1844" uniqueCount="366">
  <si>
    <t>Last update</t>
  </si>
  <si>
    <t>Extracted on</t>
  </si>
  <si>
    <t>Source of data</t>
  </si>
  <si>
    <t>Eurostat</t>
  </si>
  <si>
    <t>UNIT</t>
  </si>
  <si>
    <t>GEO</t>
  </si>
  <si>
    <t>PRODUCT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</si>
  <si>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</si>
  <si>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</si>
  <si>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</si>
  <si>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</si>
  <si>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</si>
  <si>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</si>
  <si>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</si>
  <si>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</si>
  <si>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</si>
  <si>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</si>
  <si>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</si>
  <si>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</si>
  <si>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</si>
  <si>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</si>
  <si>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</si>
  <si>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</si>
  <si>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</si>
  <si>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</si>
  <si>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</si>
  <si>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</si>
  <si>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</si>
  <si>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</si>
  <si>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</si>
  <si>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</si>
  <si>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</si>
  <si>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Complete energy balances - annual data [nrg_110a]</t>
  </si>
  <si>
    <t>KTOE - Thousand TOE (tonnes of oil equivalent)</t>
  </si>
  <si>
    <t>3105 - Crude oil (without NGL)</t>
  </si>
  <si>
    <t>INDIC_NRG</t>
  </si>
  <si>
    <t>B_100100 - Primary production</t>
  </si>
  <si>
    <t>EU28 - European Union (28 countries)</t>
  </si>
  <si>
    <t>EA19 - Euro area (19 countries)</t>
  </si>
  <si>
    <t>BE - Belgium</t>
  </si>
  <si>
    <t>BG - Bulgaria</t>
  </si>
  <si>
    <t>CZ - Czech Republic</t>
  </si>
  <si>
    <t>DK - Denmark</t>
  </si>
  <si>
    <t>DE - Germany (until 1990 former territory of the FRG)</t>
  </si>
  <si>
    <t>EE - Estonia</t>
  </si>
  <si>
    <t>IE - Ireland</t>
  </si>
  <si>
    <t>EL - Greece</t>
  </si>
  <si>
    <t>ES - Spain</t>
  </si>
  <si>
    <t>FR - France</t>
  </si>
  <si>
    <t>HR - Croatia</t>
  </si>
  <si>
    <t>IT - Italy</t>
  </si>
  <si>
    <t>CY - Cyprus</t>
  </si>
  <si>
    <t>LV - Latvia</t>
  </si>
  <si>
    <t>LT - Lithuania</t>
  </si>
  <si>
    <t>LU - Luxembourg</t>
  </si>
  <si>
    <t>HU - Hungary</t>
  </si>
  <si>
    <t>MT - Malta</t>
  </si>
  <si>
    <t>NL - Netherlands</t>
  </si>
  <si>
    <t>AT - Austria</t>
  </si>
  <si>
    <t>PL - Poland</t>
  </si>
  <si>
    <t>PT - Portugal</t>
  </si>
  <si>
    <t>RO - Romania</t>
  </si>
  <si>
    <t>SI - Slovenia</t>
  </si>
  <si>
    <t>SK - Slovakia</t>
  </si>
  <si>
    <t>FI - Finland</t>
  </si>
  <si>
    <t>SE - Sweden</t>
  </si>
  <si>
    <t>UK - United Kingdom</t>
  </si>
  <si>
    <t>IS - Iceland</t>
  </si>
  <si>
    <t>NO - Norway</t>
  </si>
  <si>
    <t>ME - Montenegro</t>
  </si>
  <si>
    <t>MK - Former Yugoslav Republic of Macedonia, the</t>
  </si>
  <si>
    <t>AL - Albania</t>
  </si>
  <si>
    <t>RS - Serbia</t>
  </si>
  <si>
    <t>TR - Turkey</t>
  </si>
  <si>
    <t>BA - Bosnia and Herzegovina</t>
  </si>
  <si>
    <t>XK - Kosovo (under United Nations Security Council Resolution 1244/99)</t>
  </si>
  <si>
    <t>MD - Moldova</t>
  </si>
  <si>
    <t>UA - Ukraine</t>
  </si>
  <si>
    <t>Primary production of crude oil in Europe, 1990-2014, Mtoe</t>
  </si>
  <si>
    <t>United Kingdom</t>
  </si>
  <si>
    <t>Denmark</t>
  </si>
  <si>
    <t>Romania</t>
  </si>
  <si>
    <t>Other EU-28</t>
  </si>
  <si>
    <t>Norway</t>
  </si>
  <si>
    <t>EU candidate countries</t>
  </si>
  <si>
    <t>Ukraine</t>
  </si>
  <si>
    <t>Imports - oil - annual data [nrg_123a]</t>
  </si>
  <si>
    <t>THS_T - Thousand tonnes</t>
  </si>
  <si>
    <t>PARTNER/TIME</t>
  </si>
  <si>
    <t>CH - Switzerland</t>
  </si>
  <si>
    <t>BY - Belarus</t>
  </si>
  <si>
    <t>RU - Russia</t>
  </si>
  <si>
    <t>EX_SU_OTH - Other countries of former Soviet Union (before 1991)</t>
  </si>
  <si>
    <t>EUR_OTH - Other european countries (aggregate changing according to the context)</t>
  </si>
  <si>
    <t>AO - Angola</t>
  </si>
  <si>
    <t>CM - Cameroon</t>
  </si>
  <si>
    <t>CG - Congo</t>
  </si>
  <si>
    <t>CD - Democratic Republic of the Congo</t>
  </si>
  <si>
    <t>GQ - Equatorial Guinea</t>
  </si>
  <si>
    <t>GA - Gabon</t>
  </si>
  <si>
    <t>DZ - Algeria</t>
  </si>
  <si>
    <t>EG - Egypt</t>
  </si>
  <si>
    <t>LY - Libya</t>
  </si>
  <si>
    <t>TN - Tunisia</t>
  </si>
  <si>
    <t>NG - Nigeria</t>
  </si>
  <si>
    <t>AFR_OTH - Other African countries (aggregate changing according to the context)</t>
  </si>
  <si>
    <t>CA - Canada</t>
  </si>
  <si>
    <t>US - United States</t>
  </si>
  <si>
    <t>BS - Bahamas</t>
  </si>
  <si>
    <t>TT - Trinidad and Tobago</t>
  </si>
  <si>
    <t>MX - Mexico</t>
  </si>
  <si>
    <t>AR - Argentina</t>
  </si>
  <si>
    <t>BR - Brazil</t>
  </si>
  <si>
    <t>CL - Chile</t>
  </si>
  <si>
    <t>CO - Colombia</t>
  </si>
  <si>
    <t>EC - Ecuador</t>
  </si>
  <si>
    <t>PE - Peru</t>
  </si>
  <si>
    <t>VE - Venezuela</t>
  </si>
  <si>
    <t>AME_OTH - Other American countries (aggregate changing according to the context)</t>
  </si>
  <si>
    <t>KZ - Kazakhstan</t>
  </si>
  <si>
    <t>KG - Kyrgyzstan</t>
  </si>
  <si>
    <t>TJ - Tajikistan</t>
  </si>
  <si>
    <t>TM - Turkmenistan</t>
  </si>
  <si>
    <t>UZ - Uzbekistan</t>
  </si>
  <si>
    <t>CN_X_HK - China (except Hong Kong)</t>
  </si>
  <si>
    <t>HK - Hong Kong</t>
  </si>
  <si>
    <t>JP - Japan</t>
  </si>
  <si>
    <t>KR - South Korea</t>
  </si>
  <si>
    <t>IN - India</t>
  </si>
  <si>
    <t>IR - Iran</t>
  </si>
  <si>
    <t>BN - Brunei Darussalam</t>
  </si>
  <si>
    <t>ID - Indonesia</t>
  </si>
  <si>
    <t>MY - Malaysia</t>
  </si>
  <si>
    <t>SG - Singapore</t>
  </si>
  <si>
    <t>TH - Thailand</t>
  </si>
  <si>
    <t>VN - Vietnam</t>
  </si>
  <si>
    <t>AM - Armenia</t>
  </si>
  <si>
    <t>AZ - Azerbaijan</t>
  </si>
  <si>
    <t>BH - Bahrain</t>
  </si>
  <si>
    <t>GE - Georgia</t>
  </si>
  <si>
    <t>IQ - Iraq</t>
  </si>
  <si>
    <t>IL - Israel</t>
  </si>
  <si>
    <t>KW - Kuwait</t>
  </si>
  <si>
    <t>OM - Oman</t>
  </si>
  <si>
    <t>QA - Qatar</t>
  </si>
  <si>
    <t>SA - Saudi Arabia</t>
  </si>
  <si>
    <t>SY - Syria</t>
  </si>
  <si>
    <t>AE - United Arab Emirates</t>
  </si>
  <si>
    <t>YE - Yemen</t>
  </si>
  <si>
    <t>ASI_NME - Near and Middle East Asia (aggregate changing according to the context)</t>
  </si>
  <si>
    <t>ASI_OTH - Other Asian countries (aggregate changing according to the context)</t>
  </si>
  <si>
    <t>AU - Australia</t>
  </si>
  <si>
    <t>NZ - New Zealand</t>
  </si>
  <si>
    <t>PG - Papua New Guinea</t>
  </si>
  <si>
    <t>TOTAL - Total</t>
  </si>
  <si>
    <t>NSP - Not specified</t>
  </si>
  <si>
    <t>Special value:</t>
  </si>
  <si>
    <t>:</t>
  </si>
  <si>
    <t>not available</t>
  </si>
  <si>
    <t>Exports - oil - annual data [nrg_133a]</t>
  </si>
  <si>
    <t>ZA - South Africa</t>
  </si>
  <si>
    <t>DO - Dominican Republic</t>
  </si>
  <si>
    <t>AME_LAT - Latin American countries</t>
  </si>
  <si>
    <t>TW_CAP - Taipei</t>
  </si>
  <si>
    <t>PK - Pakistan</t>
  </si>
  <si>
    <t>PH - Philippines</t>
  </si>
  <si>
    <t>LB - Lebanon</t>
  </si>
  <si>
    <t>Russia</t>
  </si>
  <si>
    <t>Total</t>
  </si>
  <si>
    <t>EU-28 net imports of crude oil by country of origin, Mt, 1990-2014</t>
  </si>
  <si>
    <t>Other countries</t>
  </si>
  <si>
    <t>Saudi Arabia</t>
  </si>
  <si>
    <t>Nigeria</t>
  </si>
  <si>
    <t>Kazakhstan</t>
  </si>
  <si>
    <t>Iraq</t>
  </si>
  <si>
    <t>Azerbaijan</t>
  </si>
  <si>
    <t>Angola</t>
  </si>
  <si>
    <t>Libya</t>
  </si>
  <si>
    <t>Mexico</t>
  </si>
  <si>
    <t>Iran</t>
  </si>
  <si>
    <t>Thousand TOE (tonnes of oil equivalent)</t>
  </si>
  <si>
    <t>European Union (28 countries)</t>
  </si>
  <si>
    <t>PRODUCT/TIME</t>
  </si>
  <si>
    <t>Imports</t>
  </si>
  <si>
    <t>Crude oil (without NGL)</t>
  </si>
  <si>
    <t>Natural gas liquids (NGL)</t>
  </si>
  <si>
    <t>Refinery feedstocks</t>
  </si>
  <si>
    <t>Additives/Oxygenates</t>
  </si>
  <si>
    <t>Other hydrocarbons</t>
  </si>
  <si>
    <t>Refinery gas</t>
  </si>
  <si>
    <t>Ethane</t>
  </si>
  <si>
    <t>Liquified petroleum gas (LPG)</t>
  </si>
  <si>
    <t>Gasoline (without bio components)</t>
  </si>
  <si>
    <t>Aviation gasoline</t>
  </si>
  <si>
    <t>Other kerosene</t>
  </si>
  <si>
    <t>Gasoline type jet fuel</t>
  </si>
  <si>
    <t>Kerosene type jet fuel (without bio components)</t>
  </si>
  <si>
    <t>Naphtha</t>
  </si>
  <si>
    <t>Gas/diesel oil (without bio components)</t>
  </si>
  <si>
    <t>Total fuel oil</t>
  </si>
  <si>
    <t>White Spirit and SBP</t>
  </si>
  <si>
    <t>Lubricants</t>
  </si>
  <si>
    <t>Bitumen</t>
  </si>
  <si>
    <t>Petroleum coke</t>
  </si>
  <si>
    <t>Paraffin Waxes</t>
  </si>
  <si>
    <t>Other Oil Products</t>
  </si>
  <si>
    <t>Exports</t>
  </si>
  <si>
    <t>Crude oil and NGL</t>
  </si>
  <si>
    <t>Fuel oil</t>
  </si>
  <si>
    <t>All other products</t>
  </si>
  <si>
    <t>Italy</t>
  </si>
  <si>
    <t>Total petroleum products</t>
  </si>
  <si>
    <t>Euro area (19 countries)</t>
  </si>
  <si>
    <t>Belgium</t>
  </si>
  <si>
    <t>Bulgaria</t>
  </si>
  <si>
    <t>Czech Republic</t>
  </si>
  <si>
    <t>Germany</t>
  </si>
  <si>
    <t>Estonia</t>
  </si>
  <si>
    <t>Ireland</t>
  </si>
  <si>
    <t>Greece</t>
  </si>
  <si>
    <t>Spain</t>
  </si>
  <si>
    <t>France</t>
  </si>
  <si>
    <t>Croatia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</si>
  <si>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</si>
  <si>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</si>
  <si>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</si>
  <si>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</si>
  <si>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</si>
  <si>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</si>
  <si>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</si>
  <si>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</si>
  <si>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</si>
  <si>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</si>
  <si>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</si>
  <si>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</si>
  <si>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</si>
  <si>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</si>
  <si>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Iceland</t>
  </si>
  <si>
    <t>Montenegro</t>
  </si>
  <si>
    <t>Former Yugoslav Republic of Macedonia, the</t>
  </si>
  <si>
    <t>Albania</t>
  </si>
  <si>
    <t>Serbia</t>
  </si>
  <si>
    <t>Turkey</t>
  </si>
  <si>
    <t>Bosnia and Herzegovina</t>
  </si>
  <si>
    <t>Kosovo (under United Nations Security Council Resolution 1244/99)</t>
  </si>
  <si>
    <t>Final Energy Consumption - Transport</t>
  </si>
  <si>
    <t>All products</t>
  </si>
  <si>
    <t>Solid fuels</t>
  </si>
  <si>
    <t>Patent Fuels</t>
  </si>
  <si>
    <t>Anthracite</t>
  </si>
  <si>
    <t>Coking Coal</t>
  </si>
  <si>
    <t>Other Bituminous Coal</t>
  </si>
  <si>
    <t>Sub-bituminous Coal</t>
  </si>
  <si>
    <t>Coke Oven Coke</t>
  </si>
  <si>
    <t>Gas Coke</t>
  </si>
  <si>
    <t>Coal Tar</t>
  </si>
  <si>
    <t>Lignite/Brown Coal</t>
  </si>
  <si>
    <t>BKB (brown coal briquettes)</t>
  </si>
  <si>
    <t>Peat</t>
  </si>
  <si>
    <t>Peat products</t>
  </si>
  <si>
    <t>Oil shale and oil sands</t>
  </si>
  <si>
    <t>Gas</t>
  </si>
  <si>
    <t>Natural gas</t>
  </si>
  <si>
    <t>Coke Oven Gas</t>
  </si>
  <si>
    <t>Blast Furnace Gas</t>
  </si>
  <si>
    <t>Gas Works Gas</t>
  </si>
  <si>
    <t>Other recovered gases</t>
  </si>
  <si>
    <t>Nuclear heat</t>
  </si>
  <si>
    <t>Derived heat</t>
  </si>
  <si>
    <t>Renewable energies</t>
  </si>
  <si>
    <t>Hydro power</t>
  </si>
  <si>
    <t>Wind power</t>
  </si>
  <si>
    <t>Solar thermal</t>
  </si>
  <si>
    <t>Solar photovoltaic</t>
  </si>
  <si>
    <t>Tide, Wave and Ocean</t>
  </si>
  <si>
    <t>Solid biofuels (excluding charcoal)</t>
  </si>
  <si>
    <t>Biogas</t>
  </si>
  <si>
    <t>Municipal waste</t>
  </si>
  <si>
    <t>Municipal waste (renewable)</t>
  </si>
  <si>
    <t>Municipal waste (non-renewable)</t>
  </si>
  <si>
    <t>Charcoal</t>
  </si>
  <si>
    <t>Biogasoline</t>
  </si>
  <si>
    <t>Biodiesels</t>
  </si>
  <si>
    <t>Other liquid biofuels</t>
  </si>
  <si>
    <t>Bio jet kerosene</t>
  </si>
  <si>
    <t>Geothermal Energy</t>
  </si>
  <si>
    <t>Electrical energy</t>
  </si>
  <si>
    <t>Industrial wastes</t>
  </si>
  <si>
    <t>Waste (non-renewable)</t>
  </si>
  <si>
    <t>Coal</t>
  </si>
  <si>
    <t>Oil</t>
  </si>
  <si>
    <t>Renewables</t>
  </si>
  <si>
    <t>Electricity</t>
  </si>
  <si>
    <t>Simplified energy balances - annual data [nrg_100a]</t>
  </si>
  <si>
    <t>GEO/TIME</t>
  </si>
  <si>
    <t>Germany (until 1990 former territory of the FRG)</t>
  </si>
  <si>
    <t>Moldova</t>
  </si>
  <si>
    <t>International Marine Bunkers</t>
  </si>
  <si>
    <t>Gross inland consumption</t>
  </si>
  <si>
    <t>FYR of Macedonia</t>
  </si>
  <si>
    <t>Kosovo (UNSCR 1244/99)</t>
  </si>
  <si>
    <t>INDIC_NRG/TIME</t>
  </si>
  <si>
    <t>Consumption in Energy Sector</t>
  </si>
  <si>
    <t>Final Non-energy Consumption</t>
  </si>
  <si>
    <t>Final Energy Consumption - Industry</t>
  </si>
  <si>
    <t>Residential</t>
  </si>
  <si>
    <t>Fishing</t>
  </si>
  <si>
    <t>Agriculture/Forestry</t>
  </si>
  <si>
    <t>Services</t>
  </si>
  <si>
    <t>Non-specified (Other)</t>
  </si>
  <si>
    <t>Industry sector</t>
  </si>
  <si>
    <t>Transport sector</t>
  </si>
  <si>
    <t>Final Energy Consumption</t>
  </si>
  <si>
    <t>All other oil products</t>
  </si>
  <si>
    <t>Primary production</t>
  </si>
  <si>
    <t>Primary product receipts</t>
  </si>
  <si>
    <t xml:space="preserve">Direct use </t>
  </si>
  <si>
    <t>From Other Sources</t>
  </si>
  <si>
    <t>Recycled products</t>
  </si>
  <si>
    <t>Stock Changes</t>
  </si>
  <si>
    <t>Transformation input</t>
  </si>
  <si>
    <t>Transformation output</t>
  </si>
  <si>
    <t>Exchanges, Transfers, Returns</t>
  </si>
  <si>
    <t>Interproduct transfers</t>
  </si>
  <si>
    <t>Products transferred</t>
  </si>
  <si>
    <t>Returns from petrochemical industry</t>
  </si>
  <si>
    <t>Production in Pumped storage power stations</t>
  </si>
  <si>
    <t>Used for pumped storage</t>
  </si>
  <si>
    <t>Own Use in Electricity, CHP and Heat Plants</t>
  </si>
  <si>
    <t>Distribution Losses</t>
  </si>
  <si>
    <t>Energy Available for Final Consumption</t>
  </si>
  <si>
    <t>Final Non-energy Consumption - of which Non-Energy Use In The Petrochemical Sector</t>
  </si>
  <si>
    <t>Non-energy use in Transformation sector</t>
  </si>
  <si>
    <t>Non-energy use in Energy sector</t>
  </si>
  <si>
    <t>Non-energy use in Industry sector</t>
  </si>
  <si>
    <t>Non-energy use in Transport Sector</t>
  </si>
  <si>
    <t>Non-energy use in Other Sectors</t>
  </si>
  <si>
    <t>Non-energy use in Industry, Transformation &amp; Energy Sectors</t>
  </si>
  <si>
    <t>Iron and Steel</t>
  </si>
  <si>
    <t>Non-Ferrous Metals</t>
  </si>
  <si>
    <t>Chemical and Petrochemical</t>
  </si>
  <si>
    <t>Non-Metallic Minerals</t>
  </si>
  <si>
    <t>Mining and Quarrying</t>
  </si>
  <si>
    <t>Food and Tobacco</t>
  </si>
  <si>
    <t>Textile and Leather</t>
  </si>
  <si>
    <t>Paper, Pulp and Print</t>
  </si>
  <si>
    <t>Transport Equipment</t>
  </si>
  <si>
    <t>Machinery</t>
  </si>
  <si>
    <t>Wood and Wood Products</t>
  </si>
  <si>
    <t>Construction</t>
  </si>
  <si>
    <t>Non-specified (Industry)</t>
  </si>
  <si>
    <t>Rail</t>
  </si>
  <si>
    <t>Road</t>
  </si>
  <si>
    <t>International aviation</t>
  </si>
  <si>
    <t>Domestic aviation</t>
  </si>
  <si>
    <t>Domestic Navigation</t>
  </si>
  <si>
    <t>Consumption in Pipeline transport</t>
  </si>
  <si>
    <t>Non-specified (Transport)</t>
  </si>
  <si>
    <t>Final Energy Consumption - Other Sectors</t>
  </si>
  <si>
    <t>Industry</t>
  </si>
  <si>
    <t>Road transport</t>
  </si>
  <si>
    <t>Aviation</t>
  </si>
  <si>
    <t>Other transport</t>
  </si>
  <si>
    <t>Energy sector</t>
  </si>
  <si>
    <t>Non-energy use</t>
  </si>
  <si>
    <t>Shipping (domestic + international bunkers)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</si>
</sst>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dd\.mm\.yy"/>
    <numFmt numFmtId="166" formatCode="#,##0.0"/>
    <numFmt numFmtId="167" formatCode="_-* #,##0.0\ _€_-;\-* #,##0.0\ _€_-;_-* &quot;-&quot;??\ _€_-;_-@_-"/>
  </numFmts>
  <fonts count="27"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72"/>
      <color theme="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2"/>
      <color theme="9" tint="0.4"/>
      <name val="Arial"/>
      <family val="2"/>
    </font>
    <font>
      <b/>
      <sz val="12"/>
      <color theme="7" tint="0.4"/>
      <name val="Arial"/>
      <family val="2"/>
    </font>
    <font>
      <b/>
      <sz val="12"/>
      <color theme="6" tint="0.4"/>
      <name val="Arial"/>
      <family val="2"/>
    </font>
    <font>
      <b/>
      <sz val="12"/>
      <color theme="5" tint="-0.25"/>
      <name val="Arial"/>
      <family val="2"/>
    </font>
    <font>
      <b/>
      <sz val="12"/>
      <color theme="3" tint="-0.25"/>
      <name val="Arial"/>
      <family val="2"/>
    </font>
    <font>
      <b/>
      <sz val="12"/>
      <color theme="9"/>
      <name val="Arial"/>
      <family val="2"/>
    </font>
    <font>
      <b/>
      <sz val="12"/>
      <color theme="8"/>
      <name val="Arial"/>
      <family val="2"/>
    </font>
    <font>
      <b/>
      <sz val="12"/>
      <color theme="7"/>
      <name val="Arial"/>
      <family val="2"/>
    </font>
    <font>
      <b/>
      <sz val="12"/>
      <color theme="6"/>
      <name val="Arial"/>
      <family val="2"/>
    </font>
    <font>
      <b/>
      <sz val="12"/>
      <color theme="5"/>
      <name val="Arial"/>
      <family val="2"/>
    </font>
    <font>
      <b/>
      <sz val="12"/>
      <color theme="4"/>
      <name val="Arial"/>
      <family val="2"/>
    </font>
    <font>
      <b/>
      <sz val="12"/>
      <color theme="3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165" fontId="2" fillId="3" borderId="0" xfId="0" applyNumberFormat="1" applyFont="1" applyFill="1" applyBorder="1" applyAlignment="1">
      <alignment horizontal="left" vertical="center"/>
    </xf>
    <xf numFmtId="0" fontId="4" fillId="4" borderId="3" xfId="0" applyNumberFormat="1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vertical="center"/>
    </xf>
    <xf numFmtId="0" fontId="4" fillId="4" borderId="4" xfId="0" applyNumberFormat="1" applyFont="1" applyFill="1" applyBorder="1" applyAlignment="1">
      <alignment vertical="center"/>
    </xf>
    <xf numFmtId="3" fontId="4" fillId="4" borderId="4" xfId="0" applyNumberFormat="1" applyFont="1" applyFill="1" applyBorder="1" applyAlignment="1">
      <alignment vertical="center"/>
    </xf>
    <xf numFmtId="0" fontId="4" fillId="3" borderId="3" xfId="0" applyNumberFormat="1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0" fontId="4" fillId="3" borderId="5" xfId="0" applyNumberFormat="1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0" fontId="4" fillId="3" borderId="6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vertical="center"/>
    </xf>
    <xf numFmtId="0" fontId="4" fillId="3" borderId="7" xfId="0" applyNumberFormat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5" borderId="8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166" fontId="0" fillId="0" borderId="0" xfId="0" applyNumberFormat="1"/>
    <xf numFmtId="166" fontId="0" fillId="4" borderId="1" xfId="0" applyNumberFormat="1" applyFill="1" applyBorder="1"/>
    <xf numFmtId="0" fontId="3" fillId="2" borderId="2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0" fillId="3" borderId="0" xfId="0" applyFill="1"/>
    <xf numFmtId="0" fontId="6" fillId="3" borderId="3" xfId="0" applyFont="1" applyFill="1" applyBorder="1" applyAlignment="1">
      <alignment horizontal="left"/>
    </xf>
    <xf numFmtId="166" fontId="0" fillId="3" borderId="3" xfId="0" applyNumberFormat="1" applyFill="1" applyBorder="1"/>
    <xf numFmtId="0" fontId="6" fillId="3" borderId="5" xfId="0" applyFont="1" applyFill="1" applyBorder="1" applyAlignment="1">
      <alignment horizontal="left"/>
    </xf>
    <xf numFmtId="166" fontId="0" fillId="3" borderId="5" xfId="0" applyNumberFormat="1" applyFill="1" applyBorder="1"/>
    <xf numFmtId="0" fontId="6" fillId="3" borderId="4" xfId="0" applyFont="1" applyFill="1" applyBorder="1" applyAlignment="1">
      <alignment horizontal="left"/>
    </xf>
    <xf numFmtId="166" fontId="0" fillId="3" borderId="4" xfId="0" applyNumberFormat="1" applyFill="1" applyBorder="1"/>
    <xf numFmtId="166" fontId="1" fillId="0" borderId="8" xfId="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/>
    </xf>
    <xf numFmtId="0" fontId="1" fillId="5" borderId="0" xfId="0" applyNumberFormat="1" applyFont="1" applyFill="1" applyBorder="1" applyAlignment="1">
      <alignment/>
    </xf>
    <xf numFmtId="0" fontId="1" fillId="6" borderId="8" xfId="0" applyNumberFormat="1" applyFont="1" applyFill="1" applyBorder="1" applyAlignment="1">
      <alignment/>
    </xf>
    <xf numFmtId="166" fontId="0" fillId="6" borderId="0" xfId="0" applyNumberFormat="1" applyFill="1"/>
    <xf numFmtId="0" fontId="1" fillId="5" borderId="9" xfId="0" applyNumberFormat="1" applyFont="1" applyFill="1" applyBorder="1" applyAlignment="1">
      <alignment/>
    </xf>
    <xf numFmtId="0" fontId="0" fillId="3" borderId="0" xfId="0" applyFill="1" applyBorder="1"/>
    <xf numFmtId="0" fontId="6" fillId="2" borderId="2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5" xfId="0" applyNumberFormat="1" applyFont="1" applyFill="1" applyBorder="1" applyAlignment="1">
      <alignment horizontal="left"/>
    </xf>
    <xf numFmtId="0" fontId="3" fillId="3" borderId="6" xfId="0" applyNumberFormat="1" applyFont="1" applyFill="1" applyBorder="1" applyAlignment="1">
      <alignment horizontal="left"/>
    </xf>
    <xf numFmtId="166" fontId="0" fillId="3" borderId="6" xfId="0" applyNumberFormat="1" applyFill="1" applyBorder="1"/>
    <xf numFmtId="166" fontId="4" fillId="3" borderId="7" xfId="0" applyNumberFormat="1" applyFont="1" applyFill="1" applyBorder="1" applyAlignment="1">
      <alignment vertical="center"/>
    </xf>
    <xf numFmtId="166" fontId="4" fillId="3" borderId="5" xfId="0" applyNumberFormat="1" applyFont="1" applyFill="1" applyBorder="1" applyAlignment="1">
      <alignment vertical="center"/>
    </xf>
    <xf numFmtId="166" fontId="4" fillId="3" borderId="6" xfId="0" applyNumberFormat="1" applyFont="1" applyFill="1" applyBorder="1" applyAlignment="1">
      <alignment vertical="center"/>
    </xf>
    <xf numFmtId="9" fontId="4" fillId="3" borderId="0" xfId="15" applyFont="1" applyFill="1" applyBorder="1" applyAlignment="1">
      <alignment vertical="center"/>
    </xf>
    <xf numFmtId="9" fontId="0" fillId="3" borderId="0" xfId="15" applyFont="1" applyFill="1"/>
    <xf numFmtId="3" fontId="0" fillId="0" borderId="0" xfId="0" applyNumberFormat="1"/>
    <xf numFmtId="0" fontId="6" fillId="3" borderId="6" xfId="0" applyFont="1" applyFill="1" applyBorder="1" applyAlignment="1">
      <alignment horizontal="left"/>
    </xf>
    <xf numFmtId="0" fontId="0" fillId="3" borderId="0" xfId="0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left" vertical="center"/>
    </xf>
    <xf numFmtId="0" fontId="3" fillId="4" borderId="6" xfId="0" applyNumberFormat="1" applyFont="1" applyFill="1" applyBorder="1" applyAlignment="1">
      <alignment horizontal="left" vertical="center"/>
    </xf>
    <xf numFmtId="0" fontId="3" fillId="3" borderId="7" xfId="0" applyNumberFormat="1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1" fontId="0" fillId="4" borderId="3" xfId="15" applyNumberFormat="1" applyFont="1" applyFill="1" applyBorder="1" applyAlignment="1">
      <alignment horizontal="right" vertical="center"/>
    </xf>
    <xf numFmtId="1" fontId="0" fillId="4" borderId="6" xfId="15" applyNumberFormat="1" applyFont="1" applyFill="1" applyBorder="1" applyAlignment="1">
      <alignment horizontal="right" vertical="center"/>
    </xf>
    <xf numFmtId="1" fontId="0" fillId="3" borderId="7" xfId="15" applyNumberFormat="1" applyFont="1" applyFill="1" applyBorder="1" applyAlignment="1">
      <alignment horizontal="right" vertical="center"/>
    </xf>
    <xf numFmtId="1" fontId="0" fillId="3" borderId="5" xfId="15" applyNumberFormat="1" applyFont="1" applyFill="1" applyBorder="1" applyAlignment="1">
      <alignment horizontal="right" vertical="center"/>
    </xf>
    <xf numFmtId="1" fontId="0" fillId="3" borderId="4" xfId="15" applyNumberFormat="1" applyFont="1" applyFill="1" applyBorder="1" applyAlignment="1">
      <alignment horizontal="right" vertical="center"/>
    </xf>
    <xf numFmtId="1" fontId="0" fillId="3" borderId="6" xfId="15" applyNumberFormat="1" applyFont="1" applyFill="1" applyBorder="1" applyAlignment="1">
      <alignment horizontal="right" vertical="center"/>
    </xf>
    <xf numFmtId="1" fontId="0" fillId="3" borderId="0" xfId="15" applyNumberFormat="1" applyFont="1" applyFill="1" applyBorder="1" applyAlignment="1">
      <alignment horizontal="right" vertical="center"/>
    </xf>
    <xf numFmtId="164" fontId="0" fillId="0" borderId="0" xfId="18" applyFont="1"/>
    <xf numFmtId="167" fontId="0" fillId="3" borderId="3" xfId="18" applyNumberFormat="1" applyFont="1" applyFill="1" applyBorder="1"/>
    <xf numFmtId="167" fontId="0" fillId="3" borderId="5" xfId="18" applyNumberFormat="1" applyFont="1" applyFill="1" applyBorder="1"/>
    <xf numFmtId="167" fontId="0" fillId="3" borderId="6" xfId="18" applyNumberFormat="1" applyFont="1" applyFill="1" applyBorder="1"/>
    <xf numFmtId="166" fontId="0" fillId="0" borderId="0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'D1'!$A$58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tx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'D1'!$B$57:$Z$57</c:f>
              <c:strCache/>
            </c:strRef>
          </c:cat>
          <c:val>
            <c:numRef>
              <c:f>'D1'!$B$58:$Z$58</c:f>
              <c:numCache/>
            </c:numRef>
          </c:val>
        </c:ser>
        <c:ser>
          <c:idx val="1"/>
          <c:order val="1"/>
          <c:tx>
            <c:strRef>
              <c:f>'D1'!$A$59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1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'D1'!$B$57:$Z$57</c:f>
              <c:strCache/>
            </c:strRef>
          </c:cat>
          <c:val>
            <c:numRef>
              <c:f>'D1'!$B$59:$Z$59</c:f>
              <c:numCache/>
            </c:numRef>
          </c:val>
        </c:ser>
        <c:ser>
          <c:idx val="2"/>
          <c:order val="2"/>
          <c:tx>
            <c:strRef>
              <c:f>'D1'!$A$60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'D1'!$B$57:$Z$57</c:f>
              <c:strCache/>
            </c:strRef>
          </c:cat>
          <c:val>
            <c:numRef>
              <c:f>'D1'!$B$60:$Z$60</c:f>
              <c:numCache/>
            </c:numRef>
          </c:val>
        </c:ser>
        <c:ser>
          <c:idx val="3"/>
          <c:order val="3"/>
          <c:tx>
            <c:strRef>
              <c:f>'D1'!$A$61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chemeClr val="accent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'D1'!$B$57:$Z$57</c:f>
              <c:strCache/>
            </c:strRef>
          </c:cat>
          <c:val>
            <c:numRef>
              <c:f>'D1'!$B$61:$Z$61</c:f>
              <c:numCache/>
            </c:numRef>
          </c:val>
        </c:ser>
        <c:ser>
          <c:idx val="4"/>
          <c:order val="4"/>
          <c:tx>
            <c:strRef>
              <c:f>'D1'!$A$62</c:f>
              <c:strCache>
                <c:ptCount val="1"/>
                <c:pt idx="0">
                  <c:v>Other EU-28</c:v>
                </c:pt>
              </c:strCache>
            </c:strRef>
          </c:tx>
          <c:spPr>
            <a:solidFill>
              <a:schemeClr val="accent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'D1'!$B$57:$Z$57</c:f>
              <c:strCache/>
            </c:strRef>
          </c:cat>
          <c:val>
            <c:numRef>
              <c:f>'D1'!$B$62:$Z$62</c:f>
              <c:numCache/>
            </c:numRef>
          </c:val>
        </c:ser>
        <c:ser>
          <c:idx val="5"/>
          <c:order val="5"/>
          <c:tx>
            <c:strRef>
              <c:f>'D1'!$A$63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chemeClr val="accent5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'D1'!$B$57:$Z$57</c:f>
              <c:strCache/>
            </c:strRef>
          </c:cat>
          <c:val>
            <c:numRef>
              <c:f>'D1'!$B$63:$Z$63</c:f>
              <c:numCache/>
            </c:numRef>
          </c:val>
        </c:ser>
        <c:ser>
          <c:idx val="6"/>
          <c:order val="6"/>
          <c:tx>
            <c:strRef>
              <c:f>'D1'!$A$64</c:f>
              <c:strCache>
                <c:ptCount val="1"/>
                <c:pt idx="0">
                  <c:v>EU candidate countries</c:v>
                </c:pt>
              </c:strCache>
            </c:strRef>
          </c:tx>
          <c:spPr>
            <a:solidFill>
              <a:schemeClr val="accent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'D1'!$B$57:$Z$57</c:f>
              <c:strCache/>
            </c:strRef>
          </c:cat>
          <c:val>
            <c:numRef>
              <c:f>'D1'!$B$64:$Z$64</c:f>
              <c:numCache/>
            </c:numRef>
          </c:val>
        </c:ser>
        <c:ser>
          <c:idx val="7"/>
          <c:order val="7"/>
          <c:tx>
            <c:strRef>
              <c:f>'D1'!$A$65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'D1'!$B$57:$Z$57</c:f>
              <c:strCache/>
            </c:strRef>
          </c:cat>
          <c:val>
            <c:numRef>
              <c:f>'D1'!$B$65:$Z$65</c:f>
              <c:numCache/>
            </c:numRef>
          </c:val>
        </c:ser>
        <c:axId val="58317654"/>
        <c:axId val="3827919"/>
      </c:areaChart>
      <c:catAx>
        <c:axId val="58317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27919"/>
        <c:crosses val="autoZero"/>
        <c:auto val="1"/>
        <c:lblOffset val="100"/>
        <c:noMultiLvlLbl val="0"/>
      </c:catAx>
      <c:valAx>
        <c:axId val="382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Mtoe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317654"/>
        <c:crosses val="autoZero"/>
        <c:crossBetween val="midCat"/>
        <c:dispUnits/>
      </c:valAx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5"/>
          <c:y val="0.94725"/>
          <c:w val="0.926"/>
          <c:h val="0.04025"/>
        </c:manualLayout>
      </c:layout>
      <c:overlay val="0"/>
      <c:spPr>
        <a:noFill/>
        <a:ln>
          <a:noFill/>
          <a:round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1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25"/>
          <c:y val="0.13475"/>
          <c:w val="0.497"/>
          <c:h val="0.7605"/>
        </c:manualLayout>
      </c:layout>
      <c:pieChart>
        <c:varyColors val="1"/>
        <c:ser>
          <c:idx val="0"/>
          <c:order val="0"/>
          <c:spPr>
            <a:solidFill>
              <a:schemeClr val="tx2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tx2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83"/>
                  <c:y val="-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Coal
0.0 %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8175"/>
                  <c:y val="-0.03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Gas
0.8 %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075"/>
                  <c:y val="0.0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Oil
93.6 %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295"/>
                  <c:y val="-0.03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Renewables
4.0 %</a:t>
                    </a:r>
                  </a:p>
                </c:rich>
              </c:tx>
              <c:numFmt formatCode="0.0%" sourceLinked="0"/>
              <c:spPr>
                <a:noFill/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-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Electricity
1.5 %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400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'Fuels in transport'!$A$83:$A$87</c:f>
              <c:strCache/>
            </c:strRef>
          </c:cat>
          <c:val>
            <c:numRef>
              <c:f>'Fuels in transport'!$Z$83:$Z$87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400" b="1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'D2'!$B$4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tx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'D2'!$C$4:$AA$4</c:f>
              <c:numCache/>
            </c:numRef>
          </c:val>
        </c:ser>
        <c:ser>
          <c:idx val="1"/>
          <c:order val="1"/>
          <c:tx>
            <c:strRef>
              <c:f>'D2'!$B$5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chemeClr val="accent1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'D2'!$C$5:$AA$5</c:f>
              <c:numCache/>
            </c:numRef>
          </c:val>
        </c:ser>
        <c:ser>
          <c:idx val="2"/>
          <c:order val="2"/>
          <c:tx>
            <c:strRef>
              <c:f>'D2'!$B$6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chemeClr val="accent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'D2'!$C$6:$AA$6</c:f>
              <c:numCache/>
            </c:numRef>
          </c:val>
        </c:ser>
        <c:ser>
          <c:idx val="3"/>
          <c:order val="3"/>
          <c:tx>
            <c:strRef>
              <c:f>'D2'!$B$7</c:f>
              <c:strCache>
                <c:ptCount val="1"/>
                <c:pt idx="0">
                  <c:v>Saudi Arabia</c:v>
                </c:pt>
              </c:strCache>
            </c:strRef>
          </c:tx>
          <c:spPr>
            <a:solidFill>
              <a:schemeClr val="accent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'D2'!$C$7:$AA$7</c:f>
              <c:numCache/>
            </c:numRef>
          </c:val>
        </c:ser>
        <c:ser>
          <c:idx val="4"/>
          <c:order val="4"/>
          <c:tx>
            <c:strRef>
              <c:f>'D2'!$B$8</c:f>
              <c:strCache>
                <c:ptCount val="1"/>
                <c:pt idx="0">
                  <c:v>Kazakhstan</c:v>
                </c:pt>
              </c:strCache>
            </c:strRef>
          </c:tx>
          <c:spPr>
            <a:solidFill>
              <a:schemeClr val="accent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'D2'!$C$8:$AA$8</c:f>
              <c:numCache/>
            </c:numRef>
          </c:val>
        </c:ser>
        <c:ser>
          <c:idx val="5"/>
          <c:order val="5"/>
          <c:tx>
            <c:strRef>
              <c:f>'D2'!$B$9</c:f>
              <c:strCache>
                <c:ptCount val="1"/>
                <c:pt idx="0">
                  <c:v>Iraq</c:v>
                </c:pt>
              </c:strCache>
            </c:strRef>
          </c:tx>
          <c:spPr>
            <a:solidFill>
              <a:schemeClr val="accent5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'D2'!$C$9:$AA$9</c:f>
              <c:numCache/>
            </c:numRef>
          </c:val>
        </c:ser>
        <c:ser>
          <c:idx val="6"/>
          <c:order val="6"/>
          <c:tx>
            <c:strRef>
              <c:f>'D2'!$B$10</c:f>
              <c:strCache>
                <c:ptCount val="1"/>
                <c:pt idx="0">
                  <c:v>Azerbaijan</c:v>
                </c:pt>
              </c:strCache>
            </c:strRef>
          </c:tx>
          <c:spPr>
            <a:solidFill>
              <a:schemeClr val="accent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'D2'!$C$10:$AA$10</c:f>
              <c:numCache/>
            </c:numRef>
          </c:val>
        </c:ser>
        <c:ser>
          <c:idx val="7"/>
          <c:order val="7"/>
          <c:tx>
            <c:strRef>
              <c:f>'D2'!$B$11</c:f>
              <c:strCache>
                <c:ptCount val="1"/>
                <c:pt idx="0">
                  <c:v>Angola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'D2'!$C$11:$AA$11</c:f>
              <c:numCache/>
            </c:numRef>
          </c:val>
        </c:ser>
        <c:ser>
          <c:idx val="8"/>
          <c:order val="8"/>
          <c:tx>
            <c:strRef>
              <c:f>'D2'!$B$12</c:f>
              <c:strCache>
                <c:ptCount val="1"/>
                <c:pt idx="0">
                  <c:v>Libya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'D2'!$C$12:$AA$12</c:f>
              <c:numCache/>
            </c:numRef>
          </c:val>
        </c:ser>
        <c:ser>
          <c:idx val="9"/>
          <c:order val="9"/>
          <c:tx>
            <c:strRef>
              <c:f>'D2'!$B$13</c:f>
              <c:strCache>
                <c:ptCount val="1"/>
                <c:pt idx="0">
                  <c:v>Mexico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'D2'!$C$13:$AA$13</c:f>
              <c:numCache/>
            </c:numRef>
          </c:val>
        </c:ser>
        <c:ser>
          <c:idx val="10"/>
          <c:order val="10"/>
          <c:tx>
            <c:strRef>
              <c:f>'D2'!$B$14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'D2'!$C$14:$AA$14</c:f>
              <c:numCache/>
            </c:numRef>
          </c:val>
        </c:ser>
        <c:ser>
          <c:idx val="11"/>
          <c:order val="11"/>
          <c:tx>
            <c:strRef>
              <c:f>'D2'!$B$15</c:f>
              <c:strCache>
                <c:ptCount val="1"/>
                <c:pt idx="0">
                  <c:v>Other countries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'D2'!$C$15:$AA$15</c:f>
              <c:numCache/>
            </c:numRef>
          </c:val>
        </c:ser>
        <c:axId val="1553116"/>
        <c:axId val="15206285"/>
      </c:areaChart>
      <c:catAx>
        <c:axId val="155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206285"/>
        <c:crosses val="autoZero"/>
        <c:auto val="1"/>
        <c:lblOffset val="100"/>
        <c:noMultiLvlLbl val="0"/>
      </c:catAx>
      <c:valAx>
        <c:axId val="15206285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53116"/>
        <c:crosses val="autoZero"/>
        <c:crossBetween val="midCat"/>
        <c:dispUnits/>
        <c:majorUnit val="100"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u="none" baseline="0">
                <a:solidFill>
                  <a:schemeClr val="accent6">
                    <a:lumMod val="60000"/>
                    <a:lumOff val="40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u="none" baseline="0">
                <a:solidFill>
                  <a:schemeClr val="accent4">
                    <a:lumMod val="60000"/>
                    <a:lumOff val="40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u="none" baseline="0">
                <a:solidFill>
                  <a:schemeClr val="accent3">
                    <a:lumMod val="60000"/>
                    <a:lumOff val="40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1" u="none" baseline="0">
                <a:solidFill>
                  <a:schemeClr val="accent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200" b="1" u="none" baseline="0">
                <a:solidFill>
                  <a:schemeClr val="tx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200" b="1" u="none" baseline="0">
                <a:solidFill>
                  <a:schemeClr val="accent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200" b="1" u="none" baseline="0">
                <a:solidFill>
                  <a:schemeClr val="accent5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1200" b="1" u="none" baseline="0">
                <a:solidFill>
                  <a:schemeClr val="accent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1200" b="1" u="none" baseline="0">
                <a:solidFill>
                  <a:schemeClr val="accent3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1200" b="1" u="none" baseline="0">
                <a:solidFill>
                  <a:schemeClr val="accent2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1200" b="1" u="none" baseline="0">
                <a:solidFill>
                  <a:schemeClr val="accent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1200" b="1" u="non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4525"/>
          <c:y val="0.18125"/>
          <c:w val="0.1465"/>
          <c:h val="0.75425"/>
        </c:manualLayout>
      </c:layout>
      <c:overlay val="0"/>
      <c:spPr>
        <a:noFill/>
        <a:ln>
          <a:noFill/>
          <a:round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1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'D2'!$B$4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tx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'D2'!$C$4:$AA$4</c:f>
              <c:numCache/>
            </c:numRef>
          </c:val>
        </c:ser>
        <c:ser>
          <c:idx val="1"/>
          <c:order val="1"/>
          <c:tx>
            <c:strRef>
              <c:f>'D2'!$B$5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chemeClr val="accent1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'D2'!$C$5:$AA$5</c:f>
              <c:numCache/>
            </c:numRef>
          </c:val>
        </c:ser>
        <c:ser>
          <c:idx val="2"/>
          <c:order val="2"/>
          <c:tx>
            <c:strRef>
              <c:f>'D2'!$B$6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chemeClr val="accent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'D2'!$C$6:$AA$6</c:f>
              <c:numCache/>
            </c:numRef>
          </c:val>
        </c:ser>
        <c:ser>
          <c:idx val="3"/>
          <c:order val="3"/>
          <c:tx>
            <c:strRef>
              <c:f>'D2'!$B$7</c:f>
              <c:strCache>
                <c:ptCount val="1"/>
                <c:pt idx="0">
                  <c:v>Saudi Arabia</c:v>
                </c:pt>
              </c:strCache>
            </c:strRef>
          </c:tx>
          <c:spPr>
            <a:solidFill>
              <a:schemeClr val="accent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'D2'!$C$7:$AA$7</c:f>
              <c:numCache/>
            </c:numRef>
          </c:val>
        </c:ser>
        <c:ser>
          <c:idx val="4"/>
          <c:order val="4"/>
          <c:tx>
            <c:strRef>
              <c:f>'D2'!$B$8</c:f>
              <c:strCache>
                <c:ptCount val="1"/>
                <c:pt idx="0">
                  <c:v>Kazakhstan</c:v>
                </c:pt>
              </c:strCache>
            </c:strRef>
          </c:tx>
          <c:spPr>
            <a:solidFill>
              <a:schemeClr val="accent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'D2'!$C$8:$AA$8</c:f>
              <c:numCache/>
            </c:numRef>
          </c:val>
        </c:ser>
        <c:ser>
          <c:idx val="5"/>
          <c:order val="5"/>
          <c:tx>
            <c:strRef>
              <c:f>'D2'!$B$9</c:f>
              <c:strCache>
                <c:ptCount val="1"/>
                <c:pt idx="0">
                  <c:v>Iraq</c:v>
                </c:pt>
              </c:strCache>
            </c:strRef>
          </c:tx>
          <c:spPr>
            <a:solidFill>
              <a:schemeClr val="accent5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'D2'!$C$9:$AA$9</c:f>
              <c:numCache/>
            </c:numRef>
          </c:val>
        </c:ser>
        <c:ser>
          <c:idx val="6"/>
          <c:order val="6"/>
          <c:tx>
            <c:strRef>
              <c:f>'D2'!$B$10</c:f>
              <c:strCache>
                <c:ptCount val="1"/>
                <c:pt idx="0">
                  <c:v>Azerbaijan</c:v>
                </c:pt>
              </c:strCache>
            </c:strRef>
          </c:tx>
          <c:spPr>
            <a:solidFill>
              <a:schemeClr val="accent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'D2'!$C$10:$AA$10</c:f>
              <c:numCache/>
            </c:numRef>
          </c:val>
        </c:ser>
        <c:ser>
          <c:idx val="7"/>
          <c:order val="7"/>
          <c:tx>
            <c:strRef>
              <c:f>'D2'!$B$11</c:f>
              <c:strCache>
                <c:ptCount val="1"/>
                <c:pt idx="0">
                  <c:v>Angola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'D2'!$C$11:$AA$11</c:f>
              <c:numCache/>
            </c:numRef>
          </c:val>
        </c:ser>
        <c:ser>
          <c:idx val="8"/>
          <c:order val="8"/>
          <c:tx>
            <c:strRef>
              <c:f>'D2'!$B$12</c:f>
              <c:strCache>
                <c:ptCount val="1"/>
                <c:pt idx="0">
                  <c:v>Libya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'D2'!$C$12:$AA$12</c:f>
              <c:numCache/>
            </c:numRef>
          </c:val>
        </c:ser>
        <c:ser>
          <c:idx val="9"/>
          <c:order val="9"/>
          <c:tx>
            <c:strRef>
              <c:f>'D2'!$B$13</c:f>
              <c:strCache>
                <c:ptCount val="1"/>
                <c:pt idx="0">
                  <c:v>Mexico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'D2'!$C$13:$AA$13</c:f>
              <c:numCache/>
            </c:numRef>
          </c:val>
        </c:ser>
        <c:ser>
          <c:idx val="10"/>
          <c:order val="10"/>
          <c:tx>
            <c:strRef>
              <c:f>'D2'!$B$14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'D2'!$C$14:$AA$14</c:f>
              <c:numCache/>
            </c:numRef>
          </c:val>
        </c:ser>
        <c:ser>
          <c:idx val="11"/>
          <c:order val="11"/>
          <c:tx>
            <c:strRef>
              <c:f>'D2'!$B$15</c:f>
              <c:strCache>
                <c:ptCount val="1"/>
                <c:pt idx="0">
                  <c:v>Other countries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'D2'!$C$3:$AA$3</c:f>
              <c:strCache/>
            </c:strRef>
          </c:cat>
          <c:val>
            <c:numRef>
              <c:f>'D2'!$C$15:$AA$15</c:f>
              <c:numCache/>
            </c:numRef>
          </c:val>
        </c:ser>
        <c:axId val="626738"/>
        <c:axId val="33217115"/>
      </c:areaChart>
      <c:catAx>
        <c:axId val="626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217115"/>
        <c:crosses val="autoZero"/>
        <c:auto val="1"/>
        <c:lblOffset val="100"/>
        <c:noMultiLvlLbl val="0"/>
      </c:catAx>
      <c:valAx>
        <c:axId val="33217115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6738"/>
        <c:crosses val="autoZero"/>
        <c:crossBetween val="midCat"/>
        <c:dispUnits/>
        <c:majorUnit val="100"/>
      </c:valAx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1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3"/>
          <c:order val="0"/>
          <c:tx>
            <c:strRef>
              <c:f>Sheet5!$A$53</c:f>
              <c:strCache>
                <c:ptCount val="1"/>
                <c:pt idx="0">
                  <c:v>Gas/diesel oil (without bio components)</c:v>
                </c:pt>
              </c:strCache>
            </c:strRef>
          </c:tx>
          <c:spPr>
            <a:solidFill>
              <a:schemeClr val="accent1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Sheet5!$B$49:$Z$49</c:f>
              <c:strCache/>
            </c:strRef>
          </c:cat>
          <c:val>
            <c:numRef>
              <c:f>Sheet5!$B$53:$Z$53</c:f>
              <c:numCache/>
            </c:numRef>
          </c:val>
        </c:ser>
        <c:ser>
          <c:idx val="2"/>
          <c:order val="1"/>
          <c:tx>
            <c:strRef>
              <c:f>Sheet5!$A$52</c:f>
              <c:strCache>
                <c:ptCount val="1"/>
                <c:pt idx="0">
                  <c:v>Kerosene type jet fuel (without bio components)</c:v>
                </c:pt>
              </c:strCache>
            </c:strRef>
          </c:tx>
          <c:spPr>
            <a:solidFill>
              <a:schemeClr val="accent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Sheet5!$B$49:$Z$49</c:f>
              <c:strCache/>
            </c:strRef>
          </c:cat>
          <c:val>
            <c:numRef>
              <c:f>Sheet5!$B$52:$Z$52</c:f>
              <c:numCache/>
            </c:numRef>
          </c:val>
        </c:ser>
        <c:ser>
          <c:idx val="1"/>
          <c:order val="2"/>
          <c:tx>
            <c:strRef>
              <c:f>Sheet5!$A$51</c:f>
              <c:strCache>
                <c:ptCount val="1"/>
                <c:pt idx="0">
                  <c:v>Gasoline (without bio components)</c:v>
                </c:pt>
              </c:strCache>
            </c:strRef>
          </c:tx>
          <c:spPr>
            <a:solidFill>
              <a:schemeClr val="tx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Sheet5!$B$49:$Z$49</c:f>
              <c:strCache/>
            </c:strRef>
          </c:cat>
          <c:val>
            <c:numRef>
              <c:f>Sheet5!$B$51:$Z$51</c:f>
              <c:numCache/>
            </c:numRef>
          </c:val>
        </c:ser>
        <c:ser>
          <c:idx val="0"/>
          <c:order val="3"/>
          <c:tx>
            <c:strRef>
              <c:f>Sheet5!$A$50</c:f>
              <c:strCache>
                <c:ptCount val="1"/>
                <c:pt idx="0">
                  <c:v>Liquified petroleum gas (LPG)</c:v>
                </c:pt>
              </c:strCache>
            </c:strRef>
          </c:tx>
          <c:spPr>
            <a:solidFill>
              <a:schemeClr val="accent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Sheet5!$B$49:$Z$49</c:f>
              <c:strCache/>
            </c:strRef>
          </c:cat>
          <c:val>
            <c:numRef>
              <c:f>Sheet5!$B$50:$Z$50</c:f>
              <c:numCache/>
            </c:numRef>
          </c:val>
        </c:ser>
        <c:ser>
          <c:idx val="4"/>
          <c:order val="4"/>
          <c:tx>
            <c:strRef>
              <c:f>Sheet5!$A$54</c:f>
              <c:strCache>
                <c:ptCount val="1"/>
                <c:pt idx="0">
                  <c:v>Total fuel oil</c:v>
                </c:pt>
              </c:strCache>
            </c:strRef>
          </c:tx>
          <c:spPr>
            <a:solidFill>
              <a:schemeClr val="accent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Sheet5!$B$49:$Z$49</c:f>
              <c:strCache/>
            </c:strRef>
          </c:cat>
          <c:val>
            <c:numRef>
              <c:f>Sheet5!$B$54:$Z$54</c:f>
              <c:numCache/>
            </c:numRef>
          </c:val>
        </c:ser>
        <c:ser>
          <c:idx val="5"/>
          <c:order val="5"/>
          <c:tx>
            <c:strRef>
              <c:f>Sheet5!$A$55</c:f>
              <c:strCache>
                <c:ptCount val="1"/>
                <c:pt idx="0">
                  <c:v>All other oil products</c:v>
                </c:pt>
              </c:strCache>
            </c:strRef>
          </c:tx>
          <c:spPr>
            <a:solidFill>
              <a:schemeClr val="accent5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Sheet5!$B$49:$Z$49</c:f>
              <c:strCache/>
            </c:strRef>
          </c:cat>
          <c:val>
            <c:numRef>
              <c:f>Sheet5!$B$55:$Z$55</c:f>
              <c:numCache/>
            </c:numRef>
          </c:val>
        </c:ser>
        <c:axId val="15676632"/>
        <c:axId val="25555129"/>
      </c:areaChart>
      <c:catAx>
        <c:axId val="1567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555129"/>
        <c:crosses val="autoZero"/>
        <c:auto val="1"/>
        <c:lblOffset val="100"/>
        <c:noMultiLvlLbl val="0"/>
      </c:catAx>
      <c:valAx>
        <c:axId val="25555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Mtoe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676632"/>
        <c:crosses val="autoZero"/>
        <c:crossBetween val="midCat"/>
        <c:dispUnits/>
      </c:valAx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noFill/>
        <a:ln>
          <a:noFill/>
          <a:round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1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tx2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5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6">
                  <a:lumMod val="75000"/>
                </a:schemeClr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9"/>
            <c:spPr>
              <a:solidFill>
                <a:schemeClr val="accent1">
                  <a:lumMod val="75000"/>
                </a:schemeClr>
              </a:solidFill>
              <a:ln>
                <a:noFill/>
                <a:round/>
              </a:ln>
            </c:spPr>
          </c:dPt>
          <c:dPt>
            <c:idx val="1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Energy sector
5.4 %</a:t>
                    </a:r>
                  </a:p>
                </c:rich>
              </c:tx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Non-energy use
14.5 %</a:t>
                    </a:r>
                  </a:p>
                </c:rich>
              </c:tx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Industry
4.8 %</a:t>
                    </a:r>
                  </a:p>
                </c:rich>
              </c:tx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Road transport
47.5 %</a:t>
                    </a:r>
                  </a:p>
                </c:rich>
              </c:tx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Aviation
8.6 %</a:t>
                    </a:r>
                  </a:p>
                </c:rich>
              </c:tx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Shipping (domestic + international bunkers)
8.0 %</a:t>
                    </a:r>
                  </a:p>
                </c:rich>
              </c:tx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7875"/>
                  <c:y val="-0.04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Other transport
0.4 %</a:t>
                    </a:r>
                  </a:p>
                </c:rich>
              </c:tx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Residential
5.9 %</a:t>
                    </a:r>
                  </a:p>
                </c:rich>
              </c:tx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4075"/>
                  <c:y val="-0.04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Fishing
0.2 %</a:t>
                    </a:r>
                  </a:p>
                </c:rich>
              </c:tx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625"/>
                  <c:y val="-0.13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Agriculture/Forestry
2.2 %</a:t>
                    </a:r>
                  </a:p>
                </c:rich>
              </c:tx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Services
2.6 %</a:t>
                    </a:r>
                  </a:p>
                </c:rich>
              </c:tx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Sheet6!$A$73:$A$83</c:f>
              <c:strCache/>
            </c:strRef>
          </c:cat>
          <c:val>
            <c:numRef>
              <c:f>Sheet6!$Z$73:$Z$83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1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25"/>
          <c:y val="0.13475"/>
          <c:w val="0.497"/>
          <c:h val="0.7605"/>
        </c:manualLayout>
      </c:layout>
      <c:pieChart>
        <c:varyColors val="1"/>
        <c:ser>
          <c:idx val="0"/>
          <c:order val="0"/>
          <c:spPr>
            <a:solidFill>
              <a:schemeClr val="tx2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tx2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83"/>
                  <c:y val="-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Coal
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8175"/>
                  <c:y val="-0.03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Gas
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075"/>
                  <c:y val="0.0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Oil
97.9 %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295"/>
                  <c:y val="-0.03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Renewables
0.0 %</a:t>
                    </a:r>
                  </a:p>
                </c:rich>
              </c:tx>
              <c:numFmt formatCode="0.0%" sourceLinked="0"/>
              <c:spPr>
                <a:noFill/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-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Electricity
1.9 %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400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'Fuels in transport'!$A$83:$A$87</c:f>
              <c:strCache/>
            </c:strRef>
          </c:cat>
          <c:val>
            <c:numRef>
              <c:f>'Fuels in transport'!$B$83:$B$87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400" b="1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25"/>
          <c:y val="0.13475"/>
          <c:w val="0.497"/>
          <c:h val="0.7605"/>
        </c:manualLayout>
      </c:layout>
      <c:pieChart>
        <c:varyColors val="1"/>
        <c:ser>
          <c:idx val="0"/>
          <c:order val="0"/>
          <c:spPr>
            <a:solidFill>
              <a:schemeClr val="tx2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tx2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83"/>
                  <c:y val="-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Coal
0.0 %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8175"/>
                  <c:y val="-0.03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Gas
0.8 %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075"/>
                  <c:y val="0.0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Oil
93.6 %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295"/>
                  <c:y val="-0.03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Renewables
4.0 %</a:t>
                    </a:r>
                  </a:p>
                </c:rich>
              </c:tx>
              <c:numFmt formatCode="0.0%" sourceLinked="0"/>
              <c:spPr>
                <a:noFill/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-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Electricity
1.5 %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400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'Fuels in transport'!$A$83:$A$87</c:f>
              <c:strCache/>
            </c:strRef>
          </c:cat>
          <c:val>
            <c:numRef>
              <c:f>'Fuels in transport'!$Z$83:$Z$87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400" b="1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'Fuels in transport'!$A$36</c:f>
              <c:strCache>
                <c:ptCount val="1"/>
                <c:pt idx="0">
                  <c:v>Gasoline (without bio components)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'D1'!$B$57:$Z$57</c:f>
              <c:strCache/>
            </c:strRef>
          </c:cat>
          <c:val>
            <c:numRef>
              <c:f>'Fuels in transport'!$B$36:$Z$36</c:f>
              <c:numCache/>
            </c:numRef>
          </c:val>
          <c:smooth val="0"/>
        </c:ser>
        <c:ser>
          <c:idx val="1"/>
          <c:order val="1"/>
          <c:tx>
            <c:strRef>
              <c:f>'Fuels in transport'!$A$42</c:f>
              <c:strCache>
                <c:ptCount val="1"/>
                <c:pt idx="0">
                  <c:v>Gas/diesel oil (without bio components)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'D1'!$B$57:$Z$57</c:f>
              <c:strCache/>
            </c:strRef>
          </c:cat>
          <c:val>
            <c:numRef>
              <c:f>'Fuels in transport'!$B$42:$Z$42</c:f>
              <c:numCache/>
            </c:numRef>
          </c:val>
          <c:smooth val="0"/>
        </c:ser>
        <c:ser>
          <c:idx val="2"/>
          <c:order val="2"/>
          <c:tx>
            <c:strRef>
              <c:f>'Fuels in transport'!$A$40</c:f>
              <c:strCache>
                <c:ptCount val="1"/>
                <c:pt idx="0">
                  <c:v>Kerosene type jet fuel (without bio components)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'D1'!$B$57:$Z$57</c:f>
              <c:strCache/>
            </c:strRef>
          </c:cat>
          <c:val>
            <c:numRef>
              <c:f>'Fuels in transport'!$B$40:$Z$40</c:f>
              <c:numCache/>
            </c:numRef>
          </c:val>
          <c:smooth val="0"/>
        </c:ser>
        <c:ser>
          <c:idx val="3"/>
          <c:order val="3"/>
          <c:tx>
            <c:v>Liquid biofuels</c:v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'Fuels in transport'!$B$58:$Z$58</c:f>
              <c:numCache/>
            </c:numRef>
          </c:val>
          <c:smooth val="0"/>
        </c:ser>
        <c:ser>
          <c:idx val="4"/>
          <c:order val="4"/>
          <c:tx>
            <c:v>Natural gas</c:v>
          </c:tx>
          <c:spPr>
            <a:ln>
              <a:solidFill>
                <a:schemeClr val="accent5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'Fuels in transport'!$B$50:$Z$50</c:f>
              <c:numCache/>
            </c:numRef>
          </c:val>
          <c:smooth val="0"/>
        </c:ser>
        <c:ser>
          <c:idx val="5"/>
          <c:order val="5"/>
          <c:tx>
            <c:strRef>
              <c:f>'Fuels in transport'!$A$75</c:f>
              <c:strCache>
                <c:ptCount val="1"/>
                <c:pt idx="0">
                  <c:v>Electrical energy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'Fuels in transport'!$B$75:$Z$75</c:f>
              <c:numCache/>
            </c:numRef>
          </c:val>
          <c:smooth val="0"/>
        </c:ser>
        <c:ser>
          <c:idx val="6"/>
          <c:order val="6"/>
          <c:tx>
            <c:strRef>
              <c:f>'Fuels in transport'!$A$35</c:f>
              <c:strCache>
                <c:ptCount val="1"/>
                <c:pt idx="0">
                  <c:v>Liquified petroleum gas (LPG)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'Fuels in transport'!$B$35:$Z$35</c:f>
              <c:numCache/>
            </c:numRef>
          </c:val>
          <c:smooth val="0"/>
        </c:ser>
        <c:axId val="12244558"/>
        <c:axId val="44981799"/>
      </c:lineChart>
      <c:catAx>
        <c:axId val="1224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981799"/>
        <c:crosses val="autoZero"/>
        <c:auto val="1"/>
        <c:lblOffset val="100"/>
        <c:noMultiLvlLbl val="0"/>
      </c:catAx>
      <c:valAx>
        <c:axId val="44981799"/>
        <c:scaling>
          <c:orientation val="minMax"/>
          <c:max val="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244558"/>
        <c:crosses val="autoZero"/>
        <c:crossBetween val="between"/>
        <c:dispUnits/>
      </c:valAx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9225"/>
          <c:y val="0.8295"/>
          <c:w val="0.8945"/>
          <c:h val="0.158"/>
        </c:manualLayout>
      </c:layout>
      <c:overlay val="0"/>
      <c:spPr>
        <a:noFill/>
        <a:ln>
          <a:noFill/>
          <a:round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1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25"/>
          <c:y val="0.13475"/>
          <c:w val="0.497"/>
          <c:h val="0.7605"/>
        </c:manualLayout>
      </c:layout>
      <c:pieChart>
        <c:varyColors val="1"/>
        <c:ser>
          <c:idx val="0"/>
          <c:order val="0"/>
          <c:spPr>
            <a:solidFill>
              <a:schemeClr val="tx2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tx2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83"/>
                  <c:y val="-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Coal
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8175"/>
                  <c:y val="-0.03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Gas
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075"/>
                  <c:y val="0.0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Oil
97.9 %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295"/>
                  <c:y val="-0.03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Renewables
0.0 %</a:t>
                    </a:r>
                  </a:p>
                </c:rich>
              </c:tx>
              <c:numFmt formatCode="0.0%" sourceLinked="0"/>
              <c:spPr>
                <a:noFill/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-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Electricity
1.9 %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400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'Fuels in transport'!$A$83:$A$87</c:f>
              <c:strCache/>
            </c:strRef>
          </c:cat>
          <c:val>
            <c:numRef>
              <c:f>'Fuels in transport'!$B$83:$B$87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400" b="1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tabSelected="1"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15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15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67425"/>
    <xdr:graphicFrame macro="">
      <xdr:nvGraphicFramePr>
        <xdr:cNvPr id="2" name="Chart 1"/>
        <xdr:cNvGraphicFramePr/>
      </xdr:nvGraphicFramePr>
      <xdr:xfrm>
        <a:off x="0" y="0"/>
        <a:ext cx="92868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57900"/>
    <xdr:graphicFrame macro="">
      <xdr:nvGraphicFramePr>
        <xdr:cNvPr id="2" name="Chart 1"/>
        <xdr:cNvGraphicFramePr/>
      </xdr:nvGraphicFramePr>
      <xdr:xfrm>
        <a:off x="0" y="0"/>
        <a:ext cx="92868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67425"/>
    <xdr:graphicFrame macro="">
      <xdr:nvGraphicFramePr>
        <xdr:cNvPr id="2" name="Chart 1"/>
        <xdr:cNvGraphicFramePr/>
      </xdr:nvGraphicFramePr>
      <xdr:xfrm>
        <a:off x="0" y="0"/>
        <a:ext cx="92868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0.21975</cdr:x>
      <cdr:y>0.4085</cdr:y>
    </cdr:from>
    <cdr:to>
      <cdr:x>0.69425</cdr:x>
      <cdr:y>0.601</cdr:y>
    </cdr:to>
    <cdr:sp macro="" textlink="">
      <cdr:nvSpPr>
        <cdr:cNvPr id="2" name="TextBox 1"/>
        <cdr:cNvSpPr txBox="1"/>
      </cdr:nvSpPr>
      <cdr:spPr>
        <a:xfrm>
          <a:off x="2038350" y="2466975"/>
          <a:ext cx="4410075" cy="1162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GB" sz="7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1990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0.21975</cdr:x>
      <cdr:y>0.4085</cdr:y>
    </cdr:from>
    <cdr:to>
      <cdr:x>0.69425</cdr:x>
      <cdr:y>0.601</cdr:y>
    </cdr:to>
    <cdr:sp macro="" textlink="">
      <cdr:nvSpPr>
        <cdr:cNvPr id="2" name="TextBox 1"/>
        <cdr:cNvSpPr txBox="1"/>
      </cdr:nvSpPr>
      <cdr:spPr>
        <a:xfrm>
          <a:off x="2038350" y="2466975"/>
          <a:ext cx="4410075" cy="1162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GB" sz="7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2014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5</xdr:row>
      <xdr:rowOff>28575</xdr:rowOff>
    </xdr:from>
    <xdr:to>
      <xdr:col>18</xdr:col>
      <xdr:colOff>142875</xdr:colOff>
      <xdr:row>42</xdr:row>
      <xdr:rowOff>95250</xdr:rowOff>
    </xdr:to>
    <xdr:graphicFrame macro="">
      <xdr:nvGraphicFramePr>
        <xdr:cNvPr id="2" name="Chart 1"/>
        <xdr:cNvGraphicFramePr/>
      </xdr:nvGraphicFramePr>
      <xdr:xfrm>
        <a:off x="1828800" y="838200"/>
        <a:ext cx="92868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152400</xdr:colOff>
      <xdr:row>5</xdr:row>
      <xdr:rowOff>28575</xdr:rowOff>
    </xdr:from>
    <xdr:to>
      <xdr:col>33</xdr:col>
      <xdr:colOff>295275</xdr:colOff>
      <xdr:row>42</xdr:row>
      <xdr:rowOff>95250</xdr:rowOff>
    </xdr:to>
    <xdr:graphicFrame macro="">
      <xdr:nvGraphicFramePr>
        <xdr:cNvPr id="3" name="Chart 2"/>
        <xdr:cNvGraphicFramePr/>
      </xdr:nvGraphicFramePr>
      <xdr:xfrm>
        <a:off x="11125200" y="838200"/>
        <a:ext cx="9286875" cy="605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0.7945</cdr:y>
    </cdr:from>
    <cdr:to>
      <cdr:x>0.963</cdr:x>
      <cdr:y>0.873</cdr:y>
    </cdr:to>
    <cdr:sp macro="" textlink="">
      <cdr:nvSpPr>
        <cdr:cNvPr id="2" name="TextBox 1"/>
        <cdr:cNvSpPr txBox="1"/>
      </cdr:nvSpPr>
      <cdr:spPr>
        <a:xfrm>
          <a:off x="762000" y="4819650"/>
          <a:ext cx="8172450" cy="4762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GB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RUSSIA</a:t>
          </a:r>
        </a:p>
      </cdr:txBody>
    </cdr:sp>
  </cdr:relSizeAnchor>
  <cdr:relSizeAnchor xmlns:cdr="http://schemas.openxmlformats.org/drawingml/2006/chartDrawing">
    <cdr:from>
      <cdr:x>0.08525</cdr:x>
      <cdr:y>0.62575</cdr:y>
    </cdr:from>
    <cdr:to>
      <cdr:x>0.9655</cdr:x>
      <cdr:y>0.70425</cdr:y>
    </cdr:to>
    <cdr:sp macro="" textlink="">
      <cdr:nvSpPr>
        <cdr:cNvPr id="3" name="TextBox 1"/>
        <cdr:cNvSpPr txBox="1"/>
      </cdr:nvSpPr>
      <cdr:spPr>
        <a:xfrm>
          <a:off x="790575" y="3790950"/>
          <a:ext cx="8172450" cy="4762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NORWAY</a:t>
          </a:r>
        </a:p>
      </cdr:txBody>
    </cdr:sp>
  </cdr:relSizeAnchor>
  <cdr:relSizeAnchor xmlns:cdr="http://schemas.openxmlformats.org/drawingml/2006/chartDrawing">
    <cdr:from>
      <cdr:x>0.08375</cdr:x>
      <cdr:y>0.54425</cdr:y>
    </cdr:from>
    <cdr:to>
      <cdr:x>0.966</cdr:x>
      <cdr:y>0.62275</cdr:y>
    </cdr:to>
    <cdr:sp macro="" textlink="">
      <cdr:nvSpPr>
        <cdr:cNvPr id="4" name="TextBox 1"/>
        <cdr:cNvSpPr txBox="1"/>
      </cdr:nvSpPr>
      <cdr:spPr>
        <a:xfrm>
          <a:off x="771525" y="3295650"/>
          <a:ext cx="8191500" cy="4762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NIGERIA</a:t>
          </a:r>
        </a:p>
      </cdr:txBody>
    </cdr:sp>
  </cdr:relSizeAnchor>
  <cdr:relSizeAnchor xmlns:cdr="http://schemas.openxmlformats.org/drawingml/2006/chartDrawing">
    <cdr:from>
      <cdr:x>0.08725</cdr:x>
      <cdr:y>0.47525</cdr:y>
    </cdr:from>
    <cdr:to>
      <cdr:x>0.9675</cdr:x>
      <cdr:y>0.55375</cdr:y>
    </cdr:to>
    <cdr:sp macro="" textlink="">
      <cdr:nvSpPr>
        <cdr:cNvPr id="5" name="TextBox 1"/>
        <cdr:cNvSpPr txBox="1"/>
      </cdr:nvSpPr>
      <cdr:spPr>
        <a:xfrm>
          <a:off x="809625" y="2876550"/>
          <a:ext cx="8172450" cy="4762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SAUDI ARABIA</a:t>
          </a:r>
        </a:p>
      </cdr:txBody>
    </cdr:sp>
  </cdr:relSizeAnchor>
  <cdr:relSizeAnchor xmlns:cdr="http://schemas.openxmlformats.org/drawingml/2006/chartDrawing">
    <cdr:from>
      <cdr:x>0.08925</cdr:x>
      <cdr:y>0.41375</cdr:y>
    </cdr:from>
    <cdr:to>
      <cdr:x>0.905</cdr:x>
      <cdr:y>0.49225</cdr:y>
    </cdr:to>
    <cdr:sp macro="" textlink="">
      <cdr:nvSpPr>
        <cdr:cNvPr id="6" name="TextBox 1"/>
        <cdr:cNvSpPr txBox="1"/>
      </cdr:nvSpPr>
      <cdr:spPr>
        <a:xfrm>
          <a:off x="828675" y="2505075"/>
          <a:ext cx="7572375" cy="4762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KAZAKHSTAN</a:t>
          </a:r>
        </a:p>
      </cdr:txBody>
    </cdr:sp>
  </cdr:relSizeAnchor>
  <cdr:relSizeAnchor xmlns:cdr="http://schemas.openxmlformats.org/drawingml/2006/chartDrawing">
    <cdr:from>
      <cdr:x>0.15225</cdr:x>
      <cdr:y>0.199</cdr:y>
    </cdr:from>
    <cdr:to>
      <cdr:x>0.968</cdr:x>
      <cdr:y>0.2775</cdr:y>
    </cdr:to>
    <cdr:sp macro="" textlink="">
      <cdr:nvSpPr>
        <cdr:cNvPr id="7" name="TextBox 1"/>
        <cdr:cNvSpPr txBox="1"/>
      </cdr:nvSpPr>
      <cdr:spPr>
        <a:xfrm>
          <a:off x="1409700" y="1200150"/>
          <a:ext cx="7572375" cy="4762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OTHER</a:t>
          </a:r>
          <a:r>
            <a:rPr lang="en-GB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COUNTRIES</a:t>
          </a:r>
          <a:endParaRPr lang="en-GB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0.1155</cdr:x>
      <cdr:y>0.18175</cdr:y>
    </cdr:from>
    <cdr:to>
      <cdr:x>0.9315</cdr:x>
      <cdr:y>0.26025</cdr:y>
    </cdr:to>
    <cdr:sp macro="" textlink="">
      <cdr:nvSpPr>
        <cdr:cNvPr id="8" name="TextBox 1"/>
        <cdr:cNvSpPr txBox="1"/>
      </cdr:nvSpPr>
      <cdr:spPr>
        <a:xfrm>
          <a:off x="1066800" y="1095375"/>
          <a:ext cx="7581900" cy="4762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IRAN</a:t>
          </a:r>
        </a:p>
      </cdr:txBody>
    </cdr:sp>
  </cdr:relSizeAnchor>
  <cdr:relSizeAnchor xmlns:cdr="http://schemas.openxmlformats.org/drawingml/2006/chartDrawing">
    <cdr:from>
      <cdr:x>0.06575</cdr:x>
      <cdr:y>0.27275</cdr:y>
    </cdr:from>
    <cdr:to>
      <cdr:x>0.88175</cdr:x>
      <cdr:y>0.351</cdr:y>
    </cdr:to>
    <cdr:sp macro="" textlink="">
      <cdr:nvSpPr>
        <cdr:cNvPr id="9" name="TextBox 1"/>
        <cdr:cNvSpPr txBox="1"/>
      </cdr:nvSpPr>
      <cdr:spPr>
        <a:xfrm>
          <a:off x="609600" y="1647825"/>
          <a:ext cx="7581900" cy="4762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LIBYA</a:t>
          </a:r>
        </a:p>
      </cdr:txBody>
    </cdr:sp>
  </cdr:relSizeAnchor>
  <cdr:relSizeAnchor xmlns:cdr="http://schemas.openxmlformats.org/drawingml/2006/chartDrawing">
    <cdr:from>
      <cdr:x>0.163</cdr:x>
      <cdr:y>0.32575</cdr:y>
    </cdr:from>
    <cdr:to>
      <cdr:x>0.97875</cdr:x>
      <cdr:y>0.40425</cdr:y>
    </cdr:to>
    <cdr:sp macro="" textlink="">
      <cdr:nvSpPr>
        <cdr:cNvPr id="10" name="TextBox 1"/>
        <cdr:cNvSpPr txBox="1"/>
      </cdr:nvSpPr>
      <cdr:spPr>
        <a:xfrm>
          <a:off x="1504950" y="1971675"/>
          <a:ext cx="7572375" cy="4762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ANGOLA</a:t>
          </a:r>
        </a:p>
      </cdr:txBody>
    </cdr:sp>
  </cdr:relSizeAnchor>
  <cdr:relSizeAnchor xmlns:cdr="http://schemas.openxmlformats.org/drawingml/2006/chartDrawing">
    <cdr:from>
      <cdr:x>0.15475</cdr:x>
      <cdr:y>0.3885</cdr:y>
    </cdr:from>
    <cdr:to>
      <cdr:x>0.97075</cdr:x>
      <cdr:y>0.46675</cdr:y>
    </cdr:to>
    <cdr:sp macro="" textlink="">
      <cdr:nvSpPr>
        <cdr:cNvPr id="11" name="TextBox 1"/>
        <cdr:cNvSpPr txBox="1"/>
      </cdr:nvSpPr>
      <cdr:spPr>
        <a:xfrm>
          <a:off x="1428750" y="2352675"/>
          <a:ext cx="7581900" cy="4762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IRAQ</a:t>
          </a:r>
        </a:p>
      </cdr:txBody>
    </cdr:sp>
  </cdr:relSizeAnchor>
  <cdr:relSizeAnchor xmlns:cdr="http://schemas.openxmlformats.org/drawingml/2006/chartDrawing">
    <cdr:from>
      <cdr:x>0.162</cdr:x>
      <cdr:y>0.35175</cdr:y>
    </cdr:from>
    <cdr:to>
      <cdr:x>0.978</cdr:x>
      <cdr:y>0.43</cdr:y>
    </cdr:to>
    <cdr:sp macro="" textlink="">
      <cdr:nvSpPr>
        <cdr:cNvPr id="12" name="TextBox 1"/>
        <cdr:cNvSpPr txBox="1"/>
      </cdr:nvSpPr>
      <cdr:spPr>
        <a:xfrm>
          <a:off x="1495425" y="2133600"/>
          <a:ext cx="7581900" cy="4762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AZERBAIJAN</a:t>
          </a:r>
        </a:p>
      </cdr:txBody>
    </cdr:sp>
  </cdr:relSizeAnchor>
  <cdr:relSizeAnchor xmlns:cdr="http://schemas.openxmlformats.org/drawingml/2006/chartDrawing">
    <cdr:from>
      <cdr:x>0.08475</cdr:x>
      <cdr:y>0.201</cdr:y>
    </cdr:from>
    <cdr:to>
      <cdr:x>0.72675</cdr:x>
      <cdr:y>0.2795</cdr:y>
    </cdr:to>
    <cdr:sp macro="" textlink="">
      <cdr:nvSpPr>
        <cdr:cNvPr id="13" name="TextBox 1"/>
        <cdr:cNvSpPr txBox="1"/>
      </cdr:nvSpPr>
      <cdr:spPr>
        <a:xfrm>
          <a:off x="781050" y="1219200"/>
          <a:ext cx="5962650" cy="4762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MEXICO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67425"/>
    <xdr:graphicFrame macro="">
      <xdr:nvGraphicFramePr>
        <xdr:cNvPr id="2" name="Chart 1"/>
        <xdr:cNvGraphicFramePr/>
      </xdr:nvGraphicFramePr>
      <xdr:xfrm>
        <a:off x="0" y="0"/>
        <a:ext cx="92868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67425"/>
    <xdr:graphicFrame macro="">
      <xdr:nvGraphicFramePr>
        <xdr:cNvPr id="2" name="Chart 1"/>
        <xdr:cNvGraphicFramePr/>
      </xdr:nvGraphicFramePr>
      <xdr:xfrm>
        <a:off x="0" y="0"/>
        <a:ext cx="92868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Chart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0.21975</cdr:x>
      <cdr:y>0.4085</cdr:y>
    </cdr:from>
    <cdr:to>
      <cdr:x>0.69425</cdr:x>
      <cdr:y>0.601</cdr:y>
    </cdr:to>
    <cdr:sp macro="" textlink="">
      <cdr:nvSpPr>
        <cdr:cNvPr id="2" name="TextBox 1"/>
        <cdr:cNvSpPr txBox="1"/>
      </cdr:nvSpPr>
      <cdr:spPr>
        <a:xfrm>
          <a:off x="2038350" y="2466975"/>
          <a:ext cx="4410075" cy="1162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GB" sz="7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1990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57900"/>
    <xdr:graphicFrame macro="">
      <xdr:nvGraphicFramePr>
        <xdr:cNvPr id="2" name="Chart 1"/>
        <xdr:cNvGraphicFramePr/>
      </xdr:nvGraphicFramePr>
      <xdr:xfrm>
        <a:off x="0" y="0"/>
        <a:ext cx="92868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0.21975</cdr:x>
      <cdr:y>0.4085</cdr:y>
    </cdr:from>
    <cdr:to>
      <cdr:x>0.69425</cdr:x>
      <cdr:y>0.601</cdr:y>
    </cdr:to>
    <cdr:sp macro="" textlink="">
      <cdr:nvSpPr>
        <cdr:cNvPr id="2" name="TextBox 1"/>
        <cdr:cNvSpPr txBox="1"/>
      </cdr:nvSpPr>
      <cdr:spPr>
        <a:xfrm>
          <a:off x="2038350" y="2466975"/>
          <a:ext cx="4410075" cy="1162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GB" sz="7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2014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workbookViewId="0" topLeftCell="A1">
      <pane xSplit="1" topLeftCell="N1" activePane="topRight" state="frozen"/>
      <selection pane="topLeft" activeCell="A4" sqref="A4"/>
      <selection pane="topRight" activeCell="Z62" sqref="Z62"/>
    </sheetView>
  </sheetViews>
  <sheetFormatPr defaultColWidth="9.140625" defaultRowHeight="12.75"/>
  <cols>
    <col min="1" max="1" width="16.421875" style="7" customWidth="1"/>
    <col min="2" max="16384" width="9.140625" style="7" customWidth="1"/>
  </cols>
  <sheetData>
    <row r="1" spans="1:2" ht="13.8">
      <c r="A1" s="5" t="s">
        <v>32</v>
      </c>
      <c r="B1" s="6"/>
    </row>
    <row r="2" spans="1:2" ht="13.8">
      <c r="A2" s="6"/>
      <c r="B2" s="6"/>
    </row>
    <row r="3" spans="1:2" ht="13.8">
      <c r="A3" s="5" t="s">
        <v>0</v>
      </c>
      <c r="B3" s="8">
        <v>42530.510347222225</v>
      </c>
    </row>
    <row r="4" spans="1:2" ht="13.8">
      <c r="A4" s="5" t="s">
        <v>1</v>
      </c>
      <c r="B4" s="8">
        <v>42600.37334935185</v>
      </c>
    </row>
    <row r="5" spans="1:2" ht="13.8">
      <c r="A5" s="5" t="s">
        <v>2</v>
      </c>
      <c r="B5" s="5" t="s">
        <v>3</v>
      </c>
    </row>
    <row r="6" spans="1:2" ht="13.8">
      <c r="A6" s="5"/>
      <c r="B6" s="5"/>
    </row>
    <row r="7" spans="1:2" ht="13.8">
      <c r="A7" s="5" t="s">
        <v>4</v>
      </c>
      <c r="B7" s="5" t="s">
        <v>33</v>
      </c>
    </row>
    <row r="8" spans="1:2" ht="13.8">
      <c r="A8" s="5" t="s">
        <v>6</v>
      </c>
      <c r="B8" s="5" t="s">
        <v>34</v>
      </c>
    </row>
    <row r="9" spans="1:26" ht="13.8">
      <c r="A9" s="5" t="s">
        <v>35</v>
      </c>
      <c r="B9" s="5" t="s">
        <v>36</v>
      </c>
      <c r="P9" s="64">
        <f>P12/$N$12-1</f>
        <v>-0.1253625027427281</v>
      </c>
      <c r="Q9" s="64">
        <f aca="true" t="shared" si="0" ref="Q9:Z9">Q12/$N$12-1</f>
        <v>-0.21059988421060982</v>
      </c>
      <c r="R9" s="64">
        <f t="shared" si="0"/>
        <v>-0.2799003629653717</v>
      </c>
      <c r="S9" s="64">
        <f t="shared" si="0"/>
        <v>-0.28495953980326383</v>
      </c>
      <c r="T9" s="64">
        <f t="shared" si="0"/>
        <v>-0.33931248066872344</v>
      </c>
      <c r="U9" s="64">
        <f t="shared" si="0"/>
        <v>-0.37232567484330104</v>
      </c>
      <c r="V9" s="64">
        <f t="shared" si="0"/>
        <v>-0.41308129314013964</v>
      </c>
      <c r="W9" s="64">
        <f t="shared" si="0"/>
        <v>-0.48440015544329096</v>
      </c>
      <c r="X9" s="64">
        <f t="shared" si="0"/>
        <v>-0.5348405781010013</v>
      </c>
      <c r="Y9" s="64">
        <f t="shared" si="0"/>
        <v>-0.5611192181308209</v>
      </c>
      <c r="Z9" s="64">
        <f t="shared" si="0"/>
        <v>-0.5733458375300379</v>
      </c>
    </row>
    <row r="11" spans="1:26" ht="12">
      <c r="A11" s="3"/>
      <c r="B11" s="3" t="s">
        <v>7</v>
      </c>
      <c r="C11" s="3" t="s">
        <v>8</v>
      </c>
      <c r="D11" s="3" t="s">
        <v>9</v>
      </c>
      <c r="E11" s="3" t="s">
        <v>10</v>
      </c>
      <c r="F11" s="3" t="s">
        <v>11</v>
      </c>
      <c r="G11" s="3" t="s">
        <v>12</v>
      </c>
      <c r="H11" s="3" t="s">
        <v>13</v>
      </c>
      <c r="I11" s="3" t="s">
        <v>14</v>
      </c>
      <c r="J11" s="3" t="s">
        <v>15</v>
      </c>
      <c r="K11" s="3" t="s">
        <v>16</v>
      </c>
      <c r="L11" s="3" t="s">
        <v>17</v>
      </c>
      <c r="M11" s="3" t="s">
        <v>18</v>
      </c>
      <c r="N11" s="3" t="s">
        <v>19</v>
      </c>
      <c r="O11" s="3" t="s">
        <v>20</v>
      </c>
      <c r="P11" s="3" t="s">
        <v>21</v>
      </c>
      <c r="Q11" s="3" t="s">
        <v>22</v>
      </c>
      <c r="R11" s="3" t="s">
        <v>23</v>
      </c>
      <c r="S11" s="3" t="s">
        <v>24</v>
      </c>
      <c r="T11" s="3" t="s">
        <v>25</v>
      </c>
      <c r="U11" s="3" t="s">
        <v>26</v>
      </c>
      <c r="V11" s="3" t="s">
        <v>27</v>
      </c>
      <c r="W11" s="3" t="s">
        <v>28</v>
      </c>
      <c r="X11" s="3" t="s">
        <v>29</v>
      </c>
      <c r="Y11" s="3" t="s">
        <v>30</v>
      </c>
      <c r="Z11" s="4" t="s">
        <v>31</v>
      </c>
    </row>
    <row r="12" spans="1:26" ht="12.75">
      <c r="A12" s="9" t="s">
        <v>37</v>
      </c>
      <c r="B12" s="10">
        <v>123751.3</v>
      </c>
      <c r="C12" s="10">
        <v>122280.4</v>
      </c>
      <c r="D12" s="10">
        <v>126227.4</v>
      </c>
      <c r="E12" s="10">
        <v>131195.9</v>
      </c>
      <c r="F12" s="10">
        <v>158128.8</v>
      </c>
      <c r="G12" s="10">
        <v>159925.3</v>
      </c>
      <c r="H12" s="10">
        <v>160240.9</v>
      </c>
      <c r="I12" s="10">
        <v>159193.4</v>
      </c>
      <c r="J12" s="10">
        <v>162768.8</v>
      </c>
      <c r="K12" s="10">
        <v>165822.1</v>
      </c>
      <c r="L12" s="10">
        <v>158168.3</v>
      </c>
      <c r="M12" s="10">
        <v>147627.2</v>
      </c>
      <c r="N12" s="10">
        <v>151309.2</v>
      </c>
      <c r="O12" s="10">
        <v>142294</v>
      </c>
      <c r="P12" s="10">
        <v>132340.7</v>
      </c>
      <c r="Q12" s="10">
        <v>119443.5</v>
      </c>
      <c r="R12" s="10">
        <v>108957.7</v>
      </c>
      <c r="S12" s="10">
        <v>108192.2</v>
      </c>
      <c r="T12" s="10">
        <v>99968.1</v>
      </c>
      <c r="U12" s="10">
        <v>94972.9</v>
      </c>
      <c r="V12" s="10">
        <v>88806.2</v>
      </c>
      <c r="W12" s="10">
        <v>78015</v>
      </c>
      <c r="X12" s="10">
        <v>70382.9</v>
      </c>
      <c r="Y12" s="10">
        <v>66406.7</v>
      </c>
      <c r="Z12" s="10">
        <v>64556.7</v>
      </c>
    </row>
    <row r="13" spans="1:26" ht="12.75">
      <c r="A13" s="11" t="s">
        <v>38</v>
      </c>
      <c r="B13" s="12">
        <v>17855.5</v>
      </c>
      <c r="C13" s="12">
        <v>17257.2</v>
      </c>
      <c r="D13" s="12">
        <v>16636.3</v>
      </c>
      <c r="E13" s="12">
        <v>16012.8</v>
      </c>
      <c r="F13" s="12">
        <v>16814.4</v>
      </c>
      <c r="G13" s="12">
        <v>15801.8</v>
      </c>
      <c r="H13" s="12">
        <v>14969</v>
      </c>
      <c r="I13" s="12">
        <v>14763.7</v>
      </c>
      <c r="J13" s="12">
        <v>14181.6</v>
      </c>
      <c r="K13" s="12">
        <v>12536.1</v>
      </c>
      <c r="L13" s="12">
        <v>12455</v>
      </c>
      <c r="M13" s="12">
        <v>12139.3</v>
      </c>
      <c r="N13" s="12">
        <v>14601.3</v>
      </c>
      <c r="O13" s="12">
        <v>14635.3</v>
      </c>
      <c r="P13" s="12">
        <v>13875.3</v>
      </c>
      <c r="Q13" s="12">
        <v>13565.3</v>
      </c>
      <c r="R13" s="12">
        <v>12867</v>
      </c>
      <c r="S13" s="12">
        <v>13518.4</v>
      </c>
      <c r="T13" s="12">
        <v>12233.4</v>
      </c>
      <c r="U13" s="12">
        <v>10801.8</v>
      </c>
      <c r="V13" s="12">
        <v>10765.9</v>
      </c>
      <c r="W13" s="12">
        <v>11109.6</v>
      </c>
      <c r="X13" s="12">
        <v>11178.2</v>
      </c>
      <c r="Y13" s="12">
        <v>11514.7</v>
      </c>
      <c r="Z13" s="12">
        <v>11884.3</v>
      </c>
    </row>
    <row r="14" spans="1:28" ht="12.75">
      <c r="A14" s="13" t="s">
        <v>39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B14" s="15"/>
    </row>
    <row r="15" spans="1:28" ht="12.75">
      <c r="A15" s="16" t="s">
        <v>40</v>
      </c>
      <c r="B15" s="17">
        <v>56.7</v>
      </c>
      <c r="C15" s="17">
        <v>58.6</v>
      </c>
      <c r="D15" s="17">
        <v>50.9</v>
      </c>
      <c r="E15" s="17">
        <v>41.1</v>
      </c>
      <c r="F15" s="17">
        <v>34.6</v>
      </c>
      <c r="G15" s="17">
        <v>39.8</v>
      </c>
      <c r="H15" s="17">
        <v>31.7</v>
      </c>
      <c r="I15" s="17">
        <v>27.8</v>
      </c>
      <c r="J15" s="17">
        <v>33.4</v>
      </c>
      <c r="K15" s="17">
        <v>40.7</v>
      </c>
      <c r="L15" s="17">
        <v>41.4</v>
      </c>
      <c r="M15" s="17">
        <v>33.7</v>
      </c>
      <c r="N15" s="17">
        <v>35.1</v>
      </c>
      <c r="O15" s="17">
        <v>29.6</v>
      </c>
      <c r="P15" s="17">
        <v>30.1</v>
      </c>
      <c r="Q15" s="17">
        <v>29</v>
      </c>
      <c r="R15" s="17">
        <v>27.5</v>
      </c>
      <c r="S15" s="17">
        <v>25.4</v>
      </c>
      <c r="T15" s="17">
        <v>23.9</v>
      </c>
      <c r="U15" s="17">
        <v>25</v>
      </c>
      <c r="V15" s="17">
        <v>22.7</v>
      </c>
      <c r="W15" s="17">
        <v>21.5</v>
      </c>
      <c r="X15" s="17">
        <v>23.5</v>
      </c>
      <c r="Y15" s="17">
        <v>27.3</v>
      </c>
      <c r="Z15" s="17">
        <v>25.2</v>
      </c>
      <c r="AB15" s="15"/>
    </row>
    <row r="16" spans="1:28" ht="12.75">
      <c r="A16" s="16" t="s">
        <v>41</v>
      </c>
      <c r="B16" s="17">
        <v>50.2</v>
      </c>
      <c r="C16" s="17">
        <v>69.2</v>
      </c>
      <c r="D16" s="17">
        <v>82.3</v>
      </c>
      <c r="E16" s="17">
        <v>111.5</v>
      </c>
      <c r="F16" s="17">
        <v>127.8</v>
      </c>
      <c r="G16" s="17">
        <v>146.2</v>
      </c>
      <c r="H16" s="17">
        <v>151.2</v>
      </c>
      <c r="I16" s="17">
        <v>161.5</v>
      </c>
      <c r="J16" s="17">
        <v>176.5</v>
      </c>
      <c r="K16" s="17">
        <v>181.2</v>
      </c>
      <c r="L16" s="17">
        <v>174.5</v>
      </c>
      <c r="M16" s="17">
        <v>182</v>
      </c>
      <c r="N16" s="17">
        <v>263.7</v>
      </c>
      <c r="O16" s="17">
        <v>316.2</v>
      </c>
      <c r="P16" s="17">
        <v>304.8</v>
      </c>
      <c r="Q16" s="17">
        <v>311.7</v>
      </c>
      <c r="R16" s="17">
        <v>266.3</v>
      </c>
      <c r="S16" s="17">
        <v>248.1</v>
      </c>
      <c r="T16" s="17">
        <v>245.5</v>
      </c>
      <c r="U16" s="17">
        <v>224.6</v>
      </c>
      <c r="V16" s="17">
        <v>178.3</v>
      </c>
      <c r="W16" s="17">
        <v>166.8</v>
      </c>
      <c r="X16" s="17">
        <v>158.6</v>
      </c>
      <c r="Y16" s="17">
        <v>156.8</v>
      </c>
      <c r="Z16" s="17">
        <v>152.9</v>
      </c>
      <c r="AB16" s="15"/>
    </row>
    <row r="17" spans="1:28" ht="12.75">
      <c r="A17" s="16" t="s">
        <v>42</v>
      </c>
      <c r="B17" s="17">
        <v>6033.2</v>
      </c>
      <c r="C17" s="17">
        <v>7085.5</v>
      </c>
      <c r="D17" s="17">
        <v>7816.3</v>
      </c>
      <c r="E17" s="17">
        <v>8359.2</v>
      </c>
      <c r="F17" s="17">
        <v>9238.6</v>
      </c>
      <c r="G17" s="17">
        <v>9284.6</v>
      </c>
      <c r="H17" s="17">
        <v>10287.2</v>
      </c>
      <c r="I17" s="17">
        <v>11384.9</v>
      </c>
      <c r="J17" s="17">
        <v>11675.8</v>
      </c>
      <c r="K17" s="17">
        <v>14777.8</v>
      </c>
      <c r="L17" s="17">
        <v>18092</v>
      </c>
      <c r="M17" s="17">
        <v>17120.9</v>
      </c>
      <c r="N17" s="17">
        <v>18524.5</v>
      </c>
      <c r="O17" s="17">
        <v>18404.6</v>
      </c>
      <c r="P17" s="17">
        <v>19513.1</v>
      </c>
      <c r="Q17" s="17">
        <v>18457.2</v>
      </c>
      <c r="R17" s="17">
        <v>17033.4</v>
      </c>
      <c r="S17" s="17">
        <v>15232.3</v>
      </c>
      <c r="T17" s="17">
        <v>13574.9</v>
      </c>
      <c r="U17" s="17">
        <v>12792.2</v>
      </c>
      <c r="V17" s="17">
        <v>12038.6</v>
      </c>
      <c r="W17" s="17">
        <v>10831.1</v>
      </c>
      <c r="X17" s="17">
        <v>9977.2</v>
      </c>
      <c r="Y17" s="17">
        <v>8696.7</v>
      </c>
      <c r="Z17" s="17">
        <v>8084.1</v>
      </c>
      <c r="AB17" s="15"/>
    </row>
    <row r="18" spans="1:28" ht="12.75">
      <c r="A18" s="16" t="s">
        <v>43</v>
      </c>
      <c r="B18" s="17">
        <v>3693.6</v>
      </c>
      <c r="C18" s="17">
        <v>3457.2</v>
      </c>
      <c r="D18" s="17">
        <v>3324.6</v>
      </c>
      <c r="E18" s="17">
        <v>3115.1</v>
      </c>
      <c r="F18" s="17">
        <v>2978.1</v>
      </c>
      <c r="G18" s="17">
        <v>2969.4</v>
      </c>
      <c r="H18" s="17">
        <v>2912.3</v>
      </c>
      <c r="I18" s="17">
        <v>2837.1</v>
      </c>
      <c r="J18" s="17">
        <v>2969.6</v>
      </c>
      <c r="K18" s="17">
        <v>2776.9</v>
      </c>
      <c r="L18" s="17">
        <v>3196.7</v>
      </c>
      <c r="M18" s="17">
        <v>3312.5</v>
      </c>
      <c r="N18" s="17">
        <v>3547.3</v>
      </c>
      <c r="O18" s="17">
        <v>3690.4</v>
      </c>
      <c r="P18" s="17">
        <v>3455.5</v>
      </c>
      <c r="Q18" s="17">
        <v>3453.2</v>
      </c>
      <c r="R18" s="17">
        <v>3360.7</v>
      </c>
      <c r="S18" s="17">
        <v>3337.2</v>
      </c>
      <c r="T18" s="17">
        <v>3009.4</v>
      </c>
      <c r="U18" s="17">
        <v>2740.5</v>
      </c>
      <c r="V18" s="17">
        <v>2460.5</v>
      </c>
      <c r="W18" s="17">
        <v>2597.2</v>
      </c>
      <c r="X18" s="17">
        <v>2576</v>
      </c>
      <c r="Y18" s="17">
        <v>2608.5</v>
      </c>
      <c r="Z18" s="17">
        <v>2417.3</v>
      </c>
      <c r="AB18" s="15"/>
    </row>
    <row r="19" spans="1:28" ht="12.75">
      <c r="A19" s="16" t="s">
        <v>44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B19" s="15"/>
    </row>
    <row r="20" spans="1:28" ht="12.75">
      <c r="A20" s="16" t="s">
        <v>45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B20" s="15"/>
    </row>
    <row r="21" spans="1:28" ht="12.75">
      <c r="A21" s="16" t="s">
        <v>46</v>
      </c>
      <c r="B21" s="17">
        <v>780.4</v>
      </c>
      <c r="C21" s="17">
        <v>794.4</v>
      </c>
      <c r="D21" s="17">
        <v>661.5</v>
      </c>
      <c r="E21" s="17">
        <v>546.1</v>
      </c>
      <c r="F21" s="17">
        <v>506.6</v>
      </c>
      <c r="G21" s="17">
        <v>440.2</v>
      </c>
      <c r="H21" s="17">
        <v>486.6</v>
      </c>
      <c r="I21" s="17">
        <v>440.7</v>
      </c>
      <c r="J21" s="17">
        <v>296.5</v>
      </c>
      <c r="K21" s="17">
        <v>15.2</v>
      </c>
      <c r="L21" s="17">
        <v>259</v>
      </c>
      <c r="M21" s="17">
        <v>172.7</v>
      </c>
      <c r="N21" s="17">
        <v>166.9</v>
      </c>
      <c r="O21" s="17">
        <v>121.2</v>
      </c>
      <c r="P21" s="17">
        <v>119.2</v>
      </c>
      <c r="Q21" s="17">
        <v>90</v>
      </c>
      <c r="R21" s="17">
        <v>84.2</v>
      </c>
      <c r="S21" s="17">
        <v>74.7</v>
      </c>
      <c r="T21" s="17">
        <v>59.9</v>
      </c>
      <c r="U21" s="17">
        <v>80.8</v>
      </c>
      <c r="V21" s="17">
        <v>117.4</v>
      </c>
      <c r="W21" s="17">
        <v>99.7</v>
      </c>
      <c r="X21" s="17">
        <v>95.5</v>
      </c>
      <c r="Y21" s="17">
        <v>70.5</v>
      </c>
      <c r="Z21" s="17">
        <v>65.1</v>
      </c>
      <c r="AB21" s="15"/>
    </row>
    <row r="22" spans="1:28" ht="12.75">
      <c r="A22" s="16" t="s">
        <v>47</v>
      </c>
      <c r="B22" s="17">
        <v>791.3</v>
      </c>
      <c r="C22" s="17">
        <v>1077.1</v>
      </c>
      <c r="D22" s="17">
        <v>1076.3</v>
      </c>
      <c r="E22" s="17">
        <v>896.5</v>
      </c>
      <c r="F22" s="17">
        <v>809.6</v>
      </c>
      <c r="G22" s="17">
        <v>656.9</v>
      </c>
      <c r="H22" s="17">
        <v>501.6</v>
      </c>
      <c r="I22" s="17">
        <v>370.7</v>
      </c>
      <c r="J22" s="17">
        <v>529.8</v>
      </c>
      <c r="K22" s="17">
        <v>300.7</v>
      </c>
      <c r="L22" s="17">
        <v>227.9</v>
      </c>
      <c r="M22" s="17">
        <v>339.6</v>
      </c>
      <c r="N22" s="17">
        <v>317.4</v>
      </c>
      <c r="O22" s="17">
        <v>323.8</v>
      </c>
      <c r="P22" s="17">
        <v>256.6</v>
      </c>
      <c r="Q22" s="17">
        <v>167.1</v>
      </c>
      <c r="R22" s="17">
        <v>140</v>
      </c>
      <c r="S22" s="17">
        <v>143</v>
      </c>
      <c r="T22" s="17">
        <v>127.7</v>
      </c>
      <c r="U22" s="17">
        <v>105.6</v>
      </c>
      <c r="V22" s="17">
        <v>123.5</v>
      </c>
      <c r="W22" s="17">
        <v>100.5</v>
      </c>
      <c r="X22" s="17">
        <v>142.3</v>
      </c>
      <c r="Y22" s="17">
        <v>368.7</v>
      </c>
      <c r="Z22" s="17">
        <v>303.7</v>
      </c>
      <c r="AB22" s="15"/>
    </row>
    <row r="23" spans="1:28" ht="12.75">
      <c r="A23" s="16" t="s">
        <v>48</v>
      </c>
      <c r="B23" s="17">
        <v>3078.6</v>
      </c>
      <c r="C23" s="17">
        <v>3000.3</v>
      </c>
      <c r="D23" s="17">
        <v>2912.7</v>
      </c>
      <c r="E23" s="17">
        <v>2785.1</v>
      </c>
      <c r="F23" s="17">
        <v>2817.7</v>
      </c>
      <c r="G23" s="17">
        <v>2552.8</v>
      </c>
      <c r="H23" s="17">
        <v>2145.9</v>
      </c>
      <c r="I23" s="17">
        <v>1822.5</v>
      </c>
      <c r="J23" s="17">
        <v>1739.7</v>
      </c>
      <c r="K23" s="17">
        <v>1566.1</v>
      </c>
      <c r="L23" s="17">
        <v>1439.9</v>
      </c>
      <c r="M23" s="17">
        <v>1414.8</v>
      </c>
      <c r="N23" s="17">
        <v>1342.9</v>
      </c>
      <c r="O23" s="17">
        <v>1239.8</v>
      </c>
      <c r="P23" s="17">
        <v>1155.6</v>
      </c>
      <c r="Q23" s="17">
        <v>1095.3</v>
      </c>
      <c r="R23" s="17">
        <v>1073.3</v>
      </c>
      <c r="S23" s="17">
        <v>989.5</v>
      </c>
      <c r="T23" s="17">
        <v>991.4</v>
      </c>
      <c r="U23" s="17">
        <v>914.9</v>
      </c>
      <c r="V23" s="17">
        <v>910.6</v>
      </c>
      <c r="W23" s="17">
        <v>910.4</v>
      </c>
      <c r="X23" s="17">
        <v>819.7</v>
      </c>
      <c r="Y23" s="17">
        <v>807.1</v>
      </c>
      <c r="Z23" s="17">
        <v>781.1</v>
      </c>
      <c r="AB23" s="15"/>
    </row>
    <row r="24" spans="1:28" ht="12.75">
      <c r="A24" s="16" t="s">
        <v>49</v>
      </c>
      <c r="B24" s="17">
        <v>2489.6</v>
      </c>
      <c r="C24" s="17">
        <v>2176.8</v>
      </c>
      <c r="D24" s="17">
        <v>1901.6</v>
      </c>
      <c r="E24" s="17">
        <v>1889.8</v>
      </c>
      <c r="F24" s="17">
        <v>1566.9</v>
      </c>
      <c r="G24" s="17">
        <v>1508</v>
      </c>
      <c r="H24" s="17">
        <v>1476</v>
      </c>
      <c r="I24" s="17">
        <v>1519.3</v>
      </c>
      <c r="J24" s="17">
        <v>1582.9</v>
      </c>
      <c r="K24" s="17">
        <v>1177.4</v>
      </c>
      <c r="L24" s="17">
        <v>1122.4</v>
      </c>
      <c r="M24" s="17">
        <v>1051.7</v>
      </c>
      <c r="N24" s="17">
        <v>1019</v>
      </c>
      <c r="O24" s="17">
        <v>967.6</v>
      </c>
      <c r="P24" s="17">
        <v>896</v>
      </c>
      <c r="Q24" s="17">
        <v>834.9</v>
      </c>
      <c r="R24" s="17">
        <v>807.8</v>
      </c>
      <c r="S24" s="17">
        <v>770.9</v>
      </c>
      <c r="T24" s="17">
        <v>715.6</v>
      </c>
      <c r="U24" s="17">
        <v>674.4</v>
      </c>
      <c r="V24" s="17">
        <v>620.8</v>
      </c>
      <c r="W24" s="17">
        <v>590.4</v>
      </c>
      <c r="X24" s="17">
        <v>557</v>
      </c>
      <c r="Y24" s="17">
        <v>542.4</v>
      </c>
      <c r="Z24" s="17">
        <v>547.5</v>
      </c>
      <c r="AB24" s="15"/>
    </row>
    <row r="25" spans="1:28" ht="12.75">
      <c r="A25" s="16" t="s">
        <v>50</v>
      </c>
      <c r="B25" s="17">
        <v>4719</v>
      </c>
      <c r="C25" s="17">
        <v>4271</v>
      </c>
      <c r="D25" s="17">
        <v>4475.7</v>
      </c>
      <c r="E25" s="17">
        <v>4661.4</v>
      </c>
      <c r="F25" s="17">
        <v>4941.8</v>
      </c>
      <c r="G25" s="17">
        <v>5228.7</v>
      </c>
      <c r="H25" s="17">
        <v>5483.7</v>
      </c>
      <c r="I25" s="17">
        <v>5968.2</v>
      </c>
      <c r="J25" s="17">
        <v>5640.4</v>
      </c>
      <c r="K25" s="17">
        <v>5001</v>
      </c>
      <c r="L25" s="17">
        <v>4534.2</v>
      </c>
      <c r="M25" s="17">
        <v>4065</v>
      </c>
      <c r="N25" s="17">
        <v>5564.1</v>
      </c>
      <c r="O25" s="17">
        <v>5616.4</v>
      </c>
      <c r="P25" s="17">
        <v>5456.9</v>
      </c>
      <c r="Q25" s="17">
        <v>6151.7</v>
      </c>
      <c r="R25" s="17">
        <v>5786.8</v>
      </c>
      <c r="S25" s="17">
        <v>5889</v>
      </c>
      <c r="T25" s="17">
        <v>5295.6</v>
      </c>
      <c r="U25" s="17">
        <v>4613.2</v>
      </c>
      <c r="V25" s="17">
        <v>5142.5</v>
      </c>
      <c r="W25" s="17">
        <v>5366.6</v>
      </c>
      <c r="X25" s="17">
        <v>5487.1</v>
      </c>
      <c r="Y25" s="17">
        <v>5598.6</v>
      </c>
      <c r="Z25" s="17">
        <v>5878.6</v>
      </c>
      <c r="AB25" s="15"/>
    </row>
    <row r="26" spans="1:28" ht="12.75">
      <c r="A26" s="16" t="s">
        <v>51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B26" s="15"/>
    </row>
    <row r="27" spans="1:28" ht="12.75">
      <c r="A27" s="16" t="s">
        <v>52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B27" s="15"/>
    </row>
    <row r="28" spans="1:28" ht="12.75">
      <c r="A28" s="16" t="s">
        <v>53</v>
      </c>
      <c r="B28" s="17">
        <v>11.8</v>
      </c>
      <c r="C28" s="17">
        <v>32.4</v>
      </c>
      <c r="D28" s="17">
        <v>62</v>
      </c>
      <c r="E28" s="17">
        <v>72</v>
      </c>
      <c r="F28" s="17">
        <v>91.9</v>
      </c>
      <c r="G28" s="17">
        <v>126.7</v>
      </c>
      <c r="H28" s="17">
        <v>154.4</v>
      </c>
      <c r="I28" s="17">
        <v>207.9</v>
      </c>
      <c r="J28" s="17">
        <v>272.6</v>
      </c>
      <c r="K28" s="17">
        <v>228.2</v>
      </c>
      <c r="L28" s="17">
        <v>318.1</v>
      </c>
      <c r="M28" s="17">
        <v>473.7</v>
      </c>
      <c r="N28" s="17">
        <v>439.9</v>
      </c>
      <c r="O28" s="17">
        <v>386.9</v>
      </c>
      <c r="P28" s="17">
        <v>306.8</v>
      </c>
      <c r="Q28" s="17">
        <v>219.4</v>
      </c>
      <c r="R28" s="17">
        <v>183.1</v>
      </c>
      <c r="S28" s="17">
        <v>157.9</v>
      </c>
      <c r="T28" s="17">
        <v>130.2</v>
      </c>
      <c r="U28" s="17">
        <v>117.1</v>
      </c>
      <c r="V28" s="17">
        <v>117</v>
      </c>
      <c r="W28" s="17">
        <v>115.9</v>
      </c>
      <c r="X28" s="17">
        <v>103.6</v>
      </c>
      <c r="Y28" s="17">
        <v>87.2</v>
      </c>
      <c r="Z28" s="17">
        <v>83.2</v>
      </c>
      <c r="AB28" s="15"/>
    </row>
    <row r="29" spans="1:28" ht="12.75">
      <c r="A29" s="16" t="s">
        <v>54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B29" s="15"/>
    </row>
    <row r="30" spans="1:28" ht="12.75">
      <c r="A30" s="16" t="s">
        <v>55</v>
      </c>
      <c r="B30" s="17">
        <v>1857.1</v>
      </c>
      <c r="C30" s="17">
        <v>1799.6</v>
      </c>
      <c r="D30" s="17">
        <v>1809</v>
      </c>
      <c r="E30" s="17">
        <v>1702</v>
      </c>
      <c r="F30" s="17">
        <v>1667.6</v>
      </c>
      <c r="G30" s="17">
        <v>1675</v>
      </c>
      <c r="H30" s="17">
        <v>1504.9</v>
      </c>
      <c r="I30" s="17">
        <v>1381</v>
      </c>
      <c r="J30" s="17">
        <v>1291</v>
      </c>
      <c r="K30" s="17">
        <v>1266.8</v>
      </c>
      <c r="L30" s="17">
        <v>1151.4</v>
      </c>
      <c r="M30" s="17">
        <v>1074.6</v>
      </c>
      <c r="N30" s="17">
        <v>1060.2</v>
      </c>
      <c r="O30" s="17">
        <v>1146</v>
      </c>
      <c r="P30" s="17">
        <v>1053.1</v>
      </c>
      <c r="Q30" s="17">
        <v>903.5</v>
      </c>
      <c r="R30" s="17">
        <v>851.5</v>
      </c>
      <c r="S30" s="17">
        <v>804.7</v>
      </c>
      <c r="T30" s="17">
        <v>786</v>
      </c>
      <c r="U30" s="17">
        <v>765.9</v>
      </c>
      <c r="V30" s="17">
        <v>710.2</v>
      </c>
      <c r="W30" s="17">
        <v>640.5</v>
      </c>
      <c r="X30" s="17">
        <v>630.6</v>
      </c>
      <c r="Y30" s="17">
        <v>582.7</v>
      </c>
      <c r="Z30" s="17">
        <v>567.4</v>
      </c>
      <c r="AB30" s="15"/>
    </row>
    <row r="31" spans="1:28" ht="12.75">
      <c r="A31" s="16" t="s">
        <v>56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B31" s="15"/>
    </row>
    <row r="32" spans="1:28" ht="12.75">
      <c r="A32" s="16" t="s">
        <v>57</v>
      </c>
      <c r="B32" s="17">
        <v>3576.7</v>
      </c>
      <c r="C32" s="17">
        <v>3296.4</v>
      </c>
      <c r="D32" s="17">
        <v>2886.9</v>
      </c>
      <c r="E32" s="17">
        <v>2711.9</v>
      </c>
      <c r="F32" s="17">
        <v>3496.5</v>
      </c>
      <c r="G32" s="17">
        <v>2722.7</v>
      </c>
      <c r="H32" s="17">
        <v>2217.2</v>
      </c>
      <c r="I32" s="17">
        <v>2070.3</v>
      </c>
      <c r="J32" s="17">
        <v>1711.8</v>
      </c>
      <c r="K32" s="17">
        <v>1595.1</v>
      </c>
      <c r="L32" s="17">
        <v>1448.8</v>
      </c>
      <c r="M32" s="17">
        <v>1371.4</v>
      </c>
      <c r="N32" s="17">
        <v>2233.4</v>
      </c>
      <c r="O32" s="17">
        <v>2300.7</v>
      </c>
      <c r="P32" s="17">
        <v>2104.3</v>
      </c>
      <c r="Q32" s="17">
        <v>1497.4</v>
      </c>
      <c r="R32" s="17">
        <v>1349.3</v>
      </c>
      <c r="S32" s="17">
        <v>2054.9</v>
      </c>
      <c r="T32" s="17">
        <v>1734.4</v>
      </c>
      <c r="U32" s="17">
        <v>1309.9</v>
      </c>
      <c r="V32" s="17">
        <v>1017</v>
      </c>
      <c r="W32" s="17">
        <v>1082.9</v>
      </c>
      <c r="X32" s="17">
        <v>1111</v>
      </c>
      <c r="Y32" s="17">
        <v>1124.9</v>
      </c>
      <c r="Z32" s="17">
        <v>1455.5</v>
      </c>
      <c r="AB32" s="15"/>
    </row>
    <row r="33" spans="1:28" ht="12.75">
      <c r="A33" s="16" t="s">
        <v>58</v>
      </c>
      <c r="B33" s="17">
        <v>1122.8</v>
      </c>
      <c r="C33" s="17">
        <v>1248.7</v>
      </c>
      <c r="D33" s="17">
        <v>1155.4</v>
      </c>
      <c r="E33" s="17">
        <v>1148.7</v>
      </c>
      <c r="F33" s="17">
        <v>1100.5</v>
      </c>
      <c r="G33" s="17">
        <v>1030.8</v>
      </c>
      <c r="H33" s="17">
        <v>994.5</v>
      </c>
      <c r="I33" s="17">
        <v>979.9</v>
      </c>
      <c r="J33" s="17">
        <v>956.9</v>
      </c>
      <c r="K33" s="17">
        <v>983</v>
      </c>
      <c r="L33" s="17">
        <v>965.9</v>
      </c>
      <c r="M33" s="17">
        <v>942.5</v>
      </c>
      <c r="N33" s="17">
        <v>945.1</v>
      </c>
      <c r="O33" s="17">
        <v>913.5</v>
      </c>
      <c r="P33" s="17">
        <v>981.8</v>
      </c>
      <c r="Q33" s="17">
        <v>859.6</v>
      </c>
      <c r="R33" s="17">
        <v>861</v>
      </c>
      <c r="S33" s="17">
        <v>850.8</v>
      </c>
      <c r="T33" s="17">
        <v>867.3</v>
      </c>
      <c r="U33" s="17">
        <v>905.2</v>
      </c>
      <c r="V33" s="17">
        <v>864.7</v>
      </c>
      <c r="W33" s="17">
        <v>821.9</v>
      </c>
      <c r="X33" s="17">
        <v>832.3</v>
      </c>
      <c r="Y33" s="17">
        <v>839.3</v>
      </c>
      <c r="Z33" s="17">
        <v>890.7</v>
      </c>
      <c r="AB33" s="15"/>
    </row>
    <row r="34" spans="1:28" ht="12.75">
      <c r="A34" s="16" t="s">
        <v>59</v>
      </c>
      <c r="B34" s="17">
        <v>157.3</v>
      </c>
      <c r="C34" s="17">
        <v>153.9</v>
      </c>
      <c r="D34" s="17">
        <v>190.7</v>
      </c>
      <c r="E34" s="17">
        <v>226.7</v>
      </c>
      <c r="F34" s="17">
        <v>261.9</v>
      </c>
      <c r="G34" s="17">
        <v>269.3</v>
      </c>
      <c r="H34" s="17">
        <v>303.4</v>
      </c>
      <c r="I34" s="17">
        <v>284.6</v>
      </c>
      <c r="J34" s="17">
        <v>355.4</v>
      </c>
      <c r="K34" s="17">
        <v>430.7</v>
      </c>
      <c r="L34" s="17">
        <v>634.1</v>
      </c>
      <c r="M34" s="17">
        <v>755.7</v>
      </c>
      <c r="N34" s="17">
        <v>709.9</v>
      </c>
      <c r="O34" s="17">
        <v>778.6</v>
      </c>
      <c r="P34" s="17">
        <v>891.7</v>
      </c>
      <c r="Q34" s="17">
        <v>840.4</v>
      </c>
      <c r="R34" s="17">
        <v>784.8</v>
      </c>
      <c r="S34" s="17">
        <v>723.7</v>
      </c>
      <c r="T34" s="17">
        <v>744.3</v>
      </c>
      <c r="U34" s="17">
        <v>687.7</v>
      </c>
      <c r="V34" s="17">
        <v>681</v>
      </c>
      <c r="W34" s="17">
        <v>603.4</v>
      </c>
      <c r="X34" s="17">
        <v>663.7</v>
      </c>
      <c r="Y34" s="17">
        <v>949.2</v>
      </c>
      <c r="Z34" s="17">
        <v>932.2</v>
      </c>
      <c r="AB34" s="15"/>
    </row>
    <row r="35" spans="1:28" ht="12.75">
      <c r="A35" s="16" t="s">
        <v>60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B35" s="15"/>
    </row>
    <row r="36" spans="1:28" ht="12.75">
      <c r="A36" s="16" t="s">
        <v>61</v>
      </c>
      <c r="B36" s="17">
        <v>5537.3</v>
      </c>
      <c r="C36" s="17">
        <v>4908.7</v>
      </c>
      <c r="D36" s="17">
        <v>6619.6</v>
      </c>
      <c r="E36" s="17">
        <v>6744.1</v>
      </c>
      <c r="F36" s="17">
        <v>6825.9</v>
      </c>
      <c r="G36" s="17">
        <v>6445.3</v>
      </c>
      <c r="H36" s="17">
        <v>6538.9</v>
      </c>
      <c r="I36" s="17">
        <v>6494.3</v>
      </c>
      <c r="J36" s="17">
        <v>6333.4</v>
      </c>
      <c r="K36" s="17">
        <v>6200.4</v>
      </c>
      <c r="L36" s="17">
        <v>6044.6</v>
      </c>
      <c r="M36" s="17">
        <v>5930.9</v>
      </c>
      <c r="N36" s="17">
        <v>5780.6</v>
      </c>
      <c r="O36" s="17">
        <v>5641.3</v>
      </c>
      <c r="P36" s="17">
        <v>5585.1</v>
      </c>
      <c r="Q36" s="17">
        <v>5316.1</v>
      </c>
      <c r="R36" s="17">
        <v>4885.2</v>
      </c>
      <c r="S36" s="17">
        <v>4677.7</v>
      </c>
      <c r="T36" s="17">
        <v>4686.6</v>
      </c>
      <c r="U36" s="17">
        <v>4555.2</v>
      </c>
      <c r="V36" s="17">
        <v>4377.2</v>
      </c>
      <c r="W36" s="17">
        <v>4296.9</v>
      </c>
      <c r="X36" s="17">
        <v>3952</v>
      </c>
      <c r="Y36" s="17">
        <v>4151.9</v>
      </c>
      <c r="Z36" s="17">
        <v>4073.8</v>
      </c>
      <c r="AB36" s="15"/>
    </row>
    <row r="37" spans="1:28" ht="12.75">
      <c r="A37" s="16" t="s">
        <v>62</v>
      </c>
      <c r="B37" s="17">
        <v>2.9</v>
      </c>
      <c r="C37" s="17">
        <v>2</v>
      </c>
      <c r="D37" s="17">
        <v>2</v>
      </c>
      <c r="E37" s="17">
        <v>2</v>
      </c>
      <c r="F37" s="17">
        <v>2</v>
      </c>
      <c r="G37" s="17">
        <v>2</v>
      </c>
      <c r="H37" s="17">
        <v>1</v>
      </c>
      <c r="I37" s="17">
        <v>0.9</v>
      </c>
      <c r="J37" s="17">
        <v>1</v>
      </c>
      <c r="K37" s="17">
        <v>1</v>
      </c>
      <c r="L37" s="17">
        <v>1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B37" s="15"/>
    </row>
    <row r="38" spans="1:28" ht="12.75">
      <c r="A38" s="16" t="s">
        <v>63</v>
      </c>
      <c r="B38" s="17">
        <v>78.3</v>
      </c>
      <c r="C38" s="17">
        <v>77.8</v>
      </c>
      <c r="D38" s="17">
        <v>79.1</v>
      </c>
      <c r="E38" s="17">
        <v>73.9</v>
      </c>
      <c r="F38" s="17">
        <v>69.6</v>
      </c>
      <c r="G38" s="17">
        <v>71.7</v>
      </c>
      <c r="H38" s="17">
        <v>71.9</v>
      </c>
      <c r="I38" s="17">
        <v>65.5</v>
      </c>
      <c r="J38" s="17">
        <v>63.3</v>
      </c>
      <c r="K38" s="17">
        <v>69.1</v>
      </c>
      <c r="L38" s="17">
        <v>63.5</v>
      </c>
      <c r="M38" s="17">
        <v>47.1</v>
      </c>
      <c r="N38" s="17">
        <v>44.4</v>
      </c>
      <c r="O38" s="17">
        <v>42.6</v>
      </c>
      <c r="P38" s="17">
        <v>38.5</v>
      </c>
      <c r="Q38" s="17">
        <v>31.6</v>
      </c>
      <c r="R38" s="17">
        <v>28.7</v>
      </c>
      <c r="S38" s="17">
        <v>21.4</v>
      </c>
      <c r="T38" s="17">
        <v>17.3</v>
      </c>
      <c r="U38" s="17">
        <v>14.6</v>
      </c>
      <c r="V38" s="17">
        <v>12.7</v>
      </c>
      <c r="W38" s="17">
        <v>14.6</v>
      </c>
      <c r="X38" s="17">
        <v>10.7</v>
      </c>
      <c r="Y38" s="17">
        <v>9.8</v>
      </c>
      <c r="Z38" s="17">
        <v>9.1</v>
      </c>
      <c r="AB38" s="15"/>
    </row>
    <row r="39" spans="1:28" ht="12.75">
      <c r="A39" s="16" t="s">
        <v>64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B39" s="15"/>
    </row>
    <row r="40" spans="1:28" ht="12.75">
      <c r="A40" s="18" t="s">
        <v>65</v>
      </c>
      <c r="B40" s="19">
        <v>3</v>
      </c>
      <c r="C40" s="19">
        <v>2.1</v>
      </c>
      <c r="D40" s="19">
        <v>1.1</v>
      </c>
      <c r="E40" s="19">
        <v>0</v>
      </c>
      <c r="F40" s="19">
        <v>5.2</v>
      </c>
      <c r="G40" s="19">
        <v>4.3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B40" s="15"/>
    </row>
    <row r="41" spans="1:28" ht="12.75">
      <c r="A41" s="20" t="s">
        <v>66</v>
      </c>
      <c r="B41" s="21">
        <v>89711.3</v>
      </c>
      <c r="C41" s="21">
        <v>88768.6</v>
      </c>
      <c r="D41" s="21">
        <v>91119.6</v>
      </c>
      <c r="E41" s="21">
        <v>96108.6</v>
      </c>
      <c r="F41" s="21">
        <v>121585.8</v>
      </c>
      <c r="G41" s="21">
        <v>124750.9</v>
      </c>
      <c r="H41" s="21">
        <v>124978.7</v>
      </c>
      <c r="I41" s="21">
        <v>123176.3</v>
      </c>
      <c r="J41" s="21">
        <v>127138.7</v>
      </c>
      <c r="K41" s="21">
        <v>129211</v>
      </c>
      <c r="L41" s="21">
        <v>118452.8</v>
      </c>
      <c r="M41" s="21">
        <v>109338.4</v>
      </c>
      <c r="N41" s="21">
        <v>109314.9</v>
      </c>
      <c r="O41" s="21">
        <v>100375</v>
      </c>
      <c r="P41" s="21">
        <v>90191.4</v>
      </c>
      <c r="Q41" s="21">
        <v>79185.4</v>
      </c>
      <c r="R41" s="21">
        <v>71434.3</v>
      </c>
      <c r="S41" s="21">
        <v>72191.1</v>
      </c>
      <c r="T41" s="21">
        <v>66958</v>
      </c>
      <c r="U41" s="21">
        <v>64446.1</v>
      </c>
      <c r="V41" s="21">
        <v>59411.5</v>
      </c>
      <c r="W41" s="21">
        <v>49754.8</v>
      </c>
      <c r="X41" s="21">
        <v>43241.9</v>
      </c>
      <c r="Y41" s="21">
        <v>39784.9</v>
      </c>
      <c r="Z41" s="21">
        <v>38289.3</v>
      </c>
      <c r="AB41" s="15"/>
    </row>
    <row r="42" spans="1:28" ht="12.75">
      <c r="A42" s="22" t="s">
        <v>67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B42" s="15"/>
    </row>
    <row r="43" spans="1:28" ht="12.75">
      <c r="A43" s="20" t="s">
        <v>68</v>
      </c>
      <c r="B43" s="21">
        <v>80950.3</v>
      </c>
      <c r="C43" s="21">
        <v>94202.7</v>
      </c>
      <c r="D43" s="21">
        <v>107381.3</v>
      </c>
      <c r="E43" s="21">
        <v>115417</v>
      </c>
      <c r="F43" s="21">
        <v>128096.2</v>
      </c>
      <c r="G43" s="21">
        <v>140505.6</v>
      </c>
      <c r="H43" s="21">
        <v>156314.1</v>
      </c>
      <c r="I43" s="21">
        <v>156851.2</v>
      </c>
      <c r="J43" s="21">
        <v>149520.9</v>
      </c>
      <c r="K43" s="21">
        <v>149781</v>
      </c>
      <c r="L43" s="21">
        <v>163565.6</v>
      </c>
      <c r="M43" s="21">
        <v>158475.9</v>
      </c>
      <c r="N43" s="21">
        <v>154780.6</v>
      </c>
      <c r="O43" s="21">
        <v>148652.3</v>
      </c>
      <c r="P43" s="21">
        <v>138689.7</v>
      </c>
      <c r="Q43" s="21">
        <v>126121.6</v>
      </c>
      <c r="R43" s="21">
        <v>116390.3</v>
      </c>
      <c r="S43" s="21">
        <v>112453.8</v>
      </c>
      <c r="T43" s="21">
        <v>108184.6</v>
      </c>
      <c r="U43" s="21">
        <v>101515.3</v>
      </c>
      <c r="V43" s="21">
        <v>91137.9</v>
      </c>
      <c r="W43" s="21">
        <v>87881.2</v>
      </c>
      <c r="X43" s="21">
        <v>77825</v>
      </c>
      <c r="Y43" s="21">
        <v>74918</v>
      </c>
      <c r="Z43" s="21">
        <v>76948.1</v>
      </c>
      <c r="AB43" s="15"/>
    </row>
    <row r="44" spans="1:28" ht="12.75">
      <c r="A44" s="23" t="s">
        <v>69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B44" s="15"/>
    </row>
    <row r="45" spans="1:28" ht="12.75">
      <c r="A45" s="16" t="s">
        <v>70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B45" s="15"/>
    </row>
    <row r="46" spans="1:28" ht="12.75">
      <c r="A46" s="16" t="s">
        <v>71</v>
      </c>
      <c r="B46" s="17">
        <v>987.6</v>
      </c>
      <c r="C46" s="17">
        <v>785.7</v>
      </c>
      <c r="D46" s="17">
        <v>567.3</v>
      </c>
      <c r="E46" s="17">
        <v>539.2</v>
      </c>
      <c r="F46" s="17">
        <v>511.5</v>
      </c>
      <c r="G46" s="17">
        <v>490.9</v>
      </c>
      <c r="H46" s="17">
        <v>462</v>
      </c>
      <c r="I46" s="17">
        <v>341.9</v>
      </c>
      <c r="J46" s="17">
        <v>342.9</v>
      </c>
      <c r="K46" s="17">
        <v>294.5</v>
      </c>
      <c r="L46" s="17">
        <v>296.6</v>
      </c>
      <c r="M46" s="17">
        <v>286.2</v>
      </c>
      <c r="N46" s="17">
        <v>349.6</v>
      </c>
      <c r="O46" s="17">
        <v>347</v>
      </c>
      <c r="P46" s="17">
        <v>417</v>
      </c>
      <c r="Q46" s="17">
        <v>383.1</v>
      </c>
      <c r="R46" s="17">
        <v>435</v>
      </c>
      <c r="S46" s="17">
        <v>507.9</v>
      </c>
      <c r="T46" s="17">
        <v>502.5</v>
      </c>
      <c r="U46" s="17">
        <v>537.8</v>
      </c>
      <c r="V46" s="17">
        <v>695.9</v>
      </c>
      <c r="W46" s="17">
        <v>845.4</v>
      </c>
      <c r="X46" s="17">
        <v>966.1</v>
      </c>
      <c r="Y46" s="17">
        <v>1138.4</v>
      </c>
      <c r="Z46" s="17">
        <v>1230.8</v>
      </c>
      <c r="AB46" s="15"/>
    </row>
    <row r="47" spans="1:28" ht="12.75">
      <c r="A47" s="25" t="s">
        <v>72</v>
      </c>
      <c r="B47" s="19">
        <v>1021.3</v>
      </c>
      <c r="C47" s="19">
        <v>1056.6</v>
      </c>
      <c r="D47" s="19">
        <v>954.1</v>
      </c>
      <c r="E47" s="19">
        <v>1070.7</v>
      </c>
      <c r="F47" s="19">
        <v>975.6</v>
      </c>
      <c r="G47" s="19">
        <v>904.6</v>
      </c>
      <c r="H47" s="19">
        <v>1007</v>
      </c>
      <c r="I47" s="19">
        <v>982.2</v>
      </c>
      <c r="J47" s="19">
        <v>919.1</v>
      </c>
      <c r="K47" s="19">
        <v>960.5</v>
      </c>
      <c r="L47" s="19">
        <v>952.2</v>
      </c>
      <c r="M47" s="19">
        <v>828.9</v>
      </c>
      <c r="N47" s="19">
        <v>782.5</v>
      </c>
      <c r="O47" s="19">
        <v>726.4</v>
      </c>
      <c r="P47" s="19">
        <v>586</v>
      </c>
      <c r="Q47" s="19">
        <v>583.4</v>
      </c>
      <c r="R47" s="19">
        <v>580.8</v>
      </c>
      <c r="S47" s="19">
        <v>630.4</v>
      </c>
      <c r="T47" s="19">
        <v>615.2</v>
      </c>
      <c r="U47" s="19">
        <v>674.5</v>
      </c>
      <c r="V47" s="19">
        <v>885.7</v>
      </c>
      <c r="W47" s="19">
        <v>1047.1</v>
      </c>
      <c r="X47" s="19">
        <v>1152.9</v>
      </c>
      <c r="Y47" s="19">
        <v>1178.7</v>
      </c>
      <c r="Z47" s="19">
        <v>1116.8</v>
      </c>
      <c r="AB47" s="15"/>
    </row>
    <row r="48" spans="1:28" ht="12.75">
      <c r="A48" s="20" t="s">
        <v>73</v>
      </c>
      <c r="B48" s="21">
        <v>3719.7</v>
      </c>
      <c r="C48" s="21">
        <v>4366.8</v>
      </c>
      <c r="D48" s="21">
        <v>4289</v>
      </c>
      <c r="E48" s="21">
        <v>3896.9</v>
      </c>
      <c r="F48" s="21">
        <v>3708.4</v>
      </c>
      <c r="G48" s="21">
        <v>3525.3</v>
      </c>
      <c r="H48" s="21">
        <v>3508.3</v>
      </c>
      <c r="I48" s="21">
        <v>3464.1</v>
      </c>
      <c r="J48" s="21">
        <v>3215.4</v>
      </c>
      <c r="K48" s="21">
        <v>2933.9</v>
      </c>
      <c r="L48" s="21">
        <v>2759.5</v>
      </c>
      <c r="M48" s="21">
        <v>2525.1</v>
      </c>
      <c r="N48" s="21">
        <v>2428.1</v>
      </c>
      <c r="O48" s="21">
        <v>2355.6</v>
      </c>
      <c r="P48" s="21">
        <v>2252</v>
      </c>
      <c r="Q48" s="21">
        <v>2263.5</v>
      </c>
      <c r="R48" s="21">
        <v>2156.3</v>
      </c>
      <c r="S48" s="21">
        <v>2132.7</v>
      </c>
      <c r="T48" s="21">
        <v>2172.3</v>
      </c>
      <c r="U48" s="21">
        <v>2444</v>
      </c>
      <c r="V48" s="21">
        <v>2540.7</v>
      </c>
      <c r="W48" s="21">
        <v>2405.2</v>
      </c>
      <c r="X48" s="21">
        <v>2438.4</v>
      </c>
      <c r="Y48" s="21">
        <v>2483.6</v>
      </c>
      <c r="Z48" s="21">
        <v>2533.6</v>
      </c>
      <c r="AB48" s="15"/>
    </row>
    <row r="49" spans="1:28" ht="12.75">
      <c r="A49" s="22" t="s">
        <v>74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B49" s="15"/>
    </row>
    <row r="50" spans="1:28" ht="12.75">
      <c r="A50" s="26" t="s">
        <v>75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B50" s="15"/>
    </row>
    <row r="51" spans="1:28" ht="12.75">
      <c r="A51" s="27" t="s">
        <v>76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5.7</v>
      </c>
      <c r="R51" s="24">
        <v>2.9</v>
      </c>
      <c r="S51" s="24">
        <v>7.9</v>
      </c>
      <c r="T51" s="24">
        <v>11.6</v>
      </c>
      <c r="U51" s="24">
        <v>16.1</v>
      </c>
      <c r="V51" s="24">
        <v>10.5</v>
      </c>
      <c r="W51" s="24">
        <v>12.5</v>
      </c>
      <c r="X51" s="24">
        <v>10.4</v>
      </c>
      <c r="Y51" s="24">
        <v>8.1</v>
      </c>
      <c r="Z51" s="24">
        <v>6.3</v>
      </c>
      <c r="AB51" s="15"/>
    </row>
    <row r="52" spans="1:28" ht="12.75">
      <c r="A52" s="26" t="s">
        <v>77</v>
      </c>
      <c r="B52" s="21">
        <v>4285.4</v>
      </c>
      <c r="C52" s="21">
        <v>3976.3</v>
      </c>
      <c r="D52" s="21">
        <v>3509.9</v>
      </c>
      <c r="E52" s="21">
        <v>3312.8</v>
      </c>
      <c r="F52" s="21">
        <v>3138.1</v>
      </c>
      <c r="G52" s="21">
        <v>2929.1</v>
      </c>
      <c r="H52" s="21">
        <v>3005</v>
      </c>
      <c r="I52" s="21">
        <v>2972.9</v>
      </c>
      <c r="J52" s="21">
        <v>2722.2</v>
      </c>
      <c r="K52" s="21">
        <v>2654.6</v>
      </c>
      <c r="L52" s="21">
        <v>2588.2</v>
      </c>
      <c r="M52" s="21">
        <v>2569.8</v>
      </c>
      <c r="N52" s="21">
        <v>2395.6</v>
      </c>
      <c r="O52" s="21">
        <v>2485.8</v>
      </c>
      <c r="P52" s="21">
        <v>2560.6</v>
      </c>
      <c r="Q52" s="21">
        <v>3107.7</v>
      </c>
      <c r="R52" s="21">
        <v>3348.3</v>
      </c>
      <c r="S52" s="21">
        <v>3177.7</v>
      </c>
      <c r="T52" s="21">
        <v>3287.3</v>
      </c>
      <c r="U52" s="21">
        <v>2883.4</v>
      </c>
      <c r="V52" s="21">
        <v>2635</v>
      </c>
      <c r="W52" s="21">
        <v>2431.2</v>
      </c>
      <c r="X52" s="21">
        <v>2287.5</v>
      </c>
      <c r="Y52" s="21">
        <v>2214.3</v>
      </c>
      <c r="Z52" s="21">
        <v>2074</v>
      </c>
      <c r="AB52" s="15"/>
    </row>
    <row r="56" ht="13.8">
      <c r="A56" s="6" t="s">
        <v>78</v>
      </c>
    </row>
    <row r="57" spans="1:26" ht="12">
      <c r="A57" s="1"/>
      <c r="B57" s="1" t="s">
        <v>7</v>
      </c>
      <c r="C57" s="1"/>
      <c r="D57" s="1"/>
      <c r="E57" s="1"/>
      <c r="F57" s="1"/>
      <c r="G57" s="1" t="s">
        <v>12</v>
      </c>
      <c r="H57" s="1"/>
      <c r="I57" s="1"/>
      <c r="J57" s="1"/>
      <c r="K57" s="1"/>
      <c r="L57" s="1" t="s">
        <v>17</v>
      </c>
      <c r="M57" s="1"/>
      <c r="N57" s="1"/>
      <c r="O57" s="1"/>
      <c r="P57" s="1"/>
      <c r="Q57" s="1" t="s">
        <v>22</v>
      </c>
      <c r="R57" s="1"/>
      <c r="S57" s="1"/>
      <c r="T57" s="1"/>
      <c r="U57" s="1"/>
      <c r="V57" s="1" t="s">
        <v>27</v>
      </c>
      <c r="W57" s="1"/>
      <c r="X57" s="1"/>
      <c r="Y57" s="1"/>
      <c r="Z57" s="2" t="s">
        <v>31</v>
      </c>
    </row>
    <row r="58" spans="1:26" ht="12">
      <c r="A58" s="28" t="s">
        <v>79</v>
      </c>
      <c r="B58" s="61">
        <f>B41/1000</f>
        <v>89.71130000000001</v>
      </c>
      <c r="C58" s="61">
        <f aca="true" t="shared" si="1" ref="C58:Z58">C41/1000</f>
        <v>88.7686</v>
      </c>
      <c r="D58" s="61">
        <f t="shared" si="1"/>
        <v>91.1196</v>
      </c>
      <c r="E58" s="61">
        <f t="shared" si="1"/>
        <v>96.10860000000001</v>
      </c>
      <c r="F58" s="61">
        <f t="shared" si="1"/>
        <v>121.5858</v>
      </c>
      <c r="G58" s="61">
        <f t="shared" si="1"/>
        <v>124.75089999999999</v>
      </c>
      <c r="H58" s="61">
        <f t="shared" si="1"/>
        <v>124.9787</v>
      </c>
      <c r="I58" s="61">
        <f t="shared" si="1"/>
        <v>123.1763</v>
      </c>
      <c r="J58" s="61">
        <f t="shared" si="1"/>
        <v>127.1387</v>
      </c>
      <c r="K58" s="61">
        <f t="shared" si="1"/>
        <v>129.211</v>
      </c>
      <c r="L58" s="61">
        <f t="shared" si="1"/>
        <v>118.4528</v>
      </c>
      <c r="M58" s="61">
        <f t="shared" si="1"/>
        <v>109.3384</v>
      </c>
      <c r="N58" s="61">
        <f t="shared" si="1"/>
        <v>109.3149</v>
      </c>
      <c r="O58" s="61">
        <f t="shared" si="1"/>
        <v>100.375</v>
      </c>
      <c r="P58" s="61">
        <f t="shared" si="1"/>
        <v>90.19139999999999</v>
      </c>
      <c r="Q58" s="61">
        <f t="shared" si="1"/>
        <v>79.18539999999999</v>
      </c>
      <c r="R58" s="61">
        <f t="shared" si="1"/>
        <v>71.43430000000001</v>
      </c>
      <c r="S58" s="61">
        <f t="shared" si="1"/>
        <v>72.1911</v>
      </c>
      <c r="T58" s="61">
        <f t="shared" si="1"/>
        <v>66.958</v>
      </c>
      <c r="U58" s="61">
        <f t="shared" si="1"/>
        <v>64.4461</v>
      </c>
      <c r="V58" s="61">
        <f t="shared" si="1"/>
        <v>59.4115</v>
      </c>
      <c r="W58" s="61">
        <f t="shared" si="1"/>
        <v>49.7548</v>
      </c>
      <c r="X58" s="61">
        <f t="shared" si="1"/>
        <v>43.2419</v>
      </c>
      <c r="Y58" s="61">
        <f t="shared" si="1"/>
        <v>39.7849</v>
      </c>
      <c r="Z58" s="61">
        <f t="shared" si="1"/>
        <v>38.289300000000004</v>
      </c>
    </row>
    <row r="59" spans="1:26" ht="12">
      <c r="A59" s="29" t="s">
        <v>80</v>
      </c>
      <c r="B59" s="62">
        <f>B17/1000</f>
        <v>6.0332</v>
      </c>
      <c r="C59" s="62">
        <f aca="true" t="shared" si="2" ref="C59:Z59">C17/1000</f>
        <v>7.0855</v>
      </c>
      <c r="D59" s="62">
        <f t="shared" si="2"/>
        <v>7.8163</v>
      </c>
      <c r="E59" s="62">
        <f t="shared" si="2"/>
        <v>8.359200000000001</v>
      </c>
      <c r="F59" s="62">
        <f t="shared" si="2"/>
        <v>9.2386</v>
      </c>
      <c r="G59" s="62">
        <f t="shared" si="2"/>
        <v>9.284600000000001</v>
      </c>
      <c r="H59" s="62">
        <f t="shared" si="2"/>
        <v>10.2872</v>
      </c>
      <c r="I59" s="62">
        <f t="shared" si="2"/>
        <v>11.3849</v>
      </c>
      <c r="J59" s="62">
        <f t="shared" si="2"/>
        <v>11.675799999999999</v>
      </c>
      <c r="K59" s="62">
        <f t="shared" si="2"/>
        <v>14.7778</v>
      </c>
      <c r="L59" s="62">
        <f t="shared" si="2"/>
        <v>18.092</v>
      </c>
      <c r="M59" s="62">
        <f t="shared" si="2"/>
        <v>17.120900000000002</v>
      </c>
      <c r="N59" s="62">
        <f t="shared" si="2"/>
        <v>18.5245</v>
      </c>
      <c r="O59" s="62">
        <f t="shared" si="2"/>
        <v>18.4046</v>
      </c>
      <c r="P59" s="62">
        <f t="shared" si="2"/>
        <v>19.513099999999998</v>
      </c>
      <c r="Q59" s="62">
        <f t="shared" si="2"/>
        <v>18.4572</v>
      </c>
      <c r="R59" s="62">
        <f t="shared" si="2"/>
        <v>17.0334</v>
      </c>
      <c r="S59" s="62">
        <f t="shared" si="2"/>
        <v>15.232299999999999</v>
      </c>
      <c r="T59" s="62">
        <f t="shared" si="2"/>
        <v>13.5749</v>
      </c>
      <c r="U59" s="62">
        <f t="shared" si="2"/>
        <v>12.792200000000001</v>
      </c>
      <c r="V59" s="62">
        <f t="shared" si="2"/>
        <v>12.0386</v>
      </c>
      <c r="W59" s="62">
        <f t="shared" si="2"/>
        <v>10.831100000000001</v>
      </c>
      <c r="X59" s="62">
        <f t="shared" si="2"/>
        <v>9.9772</v>
      </c>
      <c r="Y59" s="62">
        <f t="shared" si="2"/>
        <v>8.6967</v>
      </c>
      <c r="Z59" s="62">
        <f t="shared" si="2"/>
        <v>8.084100000000001</v>
      </c>
    </row>
    <row r="60" spans="1:26" ht="12">
      <c r="A60" s="29" t="s">
        <v>210</v>
      </c>
      <c r="B60" s="62">
        <f>B25/1000</f>
        <v>4.719</v>
      </c>
      <c r="C60" s="62">
        <f aca="true" t="shared" si="3" ref="C60:Z60">C25/1000</f>
        <v>4.271</v>
      </c>
      <c r="D60" s="62">
        <f t="shared" si="3"/>
        <v>4.4757</v>
      </c>
      <c r="E60" s="62">
        <f t="shared" si="3"/>
        <v>4.6613999999999995</v>
      </c>
      <c r="F60" s="62">
        <f t="shared" si="3"/>
        <v>4.9418</v>
      </c>
      <c r="G60" s="62">
        <f t="shared" si="3"/>
        <v>5.2287</v>
      </c>
      <c r="H60" s="62">
        <f t="shared" si="3"/>
        <v>5.4837</v>
      </c>
      <c r="I60" s="62">
        <f t="shared" si="3"/>
        <v>5.9681999999999995</v>
      </c>
      <c r="J60" s="62">
        <f t="shared" si="3"/>
        <v>5.6404</v>
      </c>
      <c r="K60" s="62">
        <f t="shared" si="3"/>
        <v>5.001</v>
      </c>
      <c r="L60" s="62">
        <f t="shared" si="3"/>
        <v>4.5342</v>
      </c>
      <c r="M60" s="62">
        <f t="shared" si="3"/>
        <v>4.065</v>
      </c>
      <c r="N60" s="62">
        <f t="shared" si="3"/>
        <v>5.564100000000001</v>
      </c>
      <c r="O60" s="62">
        <f t="shared" si="3"/>
        <v>5.6164</v>
      </c>
      <c r="P60" s="62">
        <f t="shared" si="3"/>
        <v>5.456899999999999</v>
      </c>
      <c r="Q60" s="62">
        <f t="shared" si="3"/>
        <v>6.1517</v>
      </c>
      <c r="R60" s="62">
        <f t="shared" si="3"/>
        <v>5.7868</v>
      </c>
      <c r="S60" s="62">
        <f t="shared" si="3"/>
        <v>5.889</v>
      </c>
      <c r="T60" s="62">
        <f t="shared" si="3"/>
        <v>5.2956</v>
      </c>
      <c r="U60" s="62">
        <f t="shared" si="3"/>
        <v>4.6132</v>
      </c>
      <c r="V60" s="62">
        <f t="shared" si="3"/>
        <v>5.1425</v>
      </c>
      <c r="W60" s="62">
        <f t="shared" si="3"/>
        <v>5.3666</v>
      </c>
      <c r="X60" s="62">
        <f t="shared" si="3"/>
        <v>5.487100000000001</v>
      </c>
      <c r="Y60" s="62">
        <f t="shared" si="3"/>
        <v>5.5986</v>
      </c>
      <c r="Z60" s="62">
        <f t="shared" si="3"/>
        <v>5.8786000000000005</v>
      </c>
    </row>
    <row r="61" spans="1:26" ht="12">
      <c r="A61" s="29" t="s">
        <v>81</v>
      </c>
      <c r="B61" s="62">
        <f>B36/1000</f>
        <v>5.5373</v>
      </c>
      <c r="C61" s="62">
        <f aca="true" t="shared" si="4" ref="C61:Z61">C36/1000</f>
        <v>4.9087</v>
      </c>
      <c r="D61" s="62">
        <f t="shared" si="4"/>
        <v>6.6196</v>
      </c>
      <c r="E61" s="62">
        <f t="shared" si="4"/>
        <v>6.7441</v>
      </c>
      <c r="F61" s="62">
        <f t="shared" si="4"/>
        <v>6.8259</v>
      </c>
      <c r="G61" s="62">
        <f t="shared" si="4"/>
        <v>6.4453000000000005</v>
      </c>
      <c r="H61" s="62">
        <f t="shared" si="4"/>
        <v>6.5389</v>
      </c>
      <c r="I61" s="62">
        <f t="shared" si="4"/>
        <v>6.4943</v>
      </c>
      <c r="J61" s="62">
        <f t="shared" si="4"/>
        <v>6.333399999999999</v>
      </c>
      <c r="K61" s="62">
        <f t="shared" si="4"/>
        <v>6.200399999999999</v>
      </c>
      <c r="L61" s="62">
        <f t="shared" si="4"/>
        <v>6.0446</v>
      </c>
      <c r="M61" s="62">
        <f t="shared" si="4"/>
        <v>5.930899999999999</v>
      </c>
      <c r="N61" s="62">
        <f t="shared" si="4"/>
        <v>5.780600000000001</v>
      </c>
      <c r="O61" s="62">
        <f t="shared" si="4"/>
        <v>5.6413</v>
      </c>
      <c r="P61" s="62">
        <f t="shared" si="4"/>
        <v>5.585100000000001</v>
      </c>
      <c r="Q61" s="62">
        <f t="shared" si="4"/>
        <v>5.3161000000000005</v>
      </c>
      <c r="R61" s="62">
        <f t="shared" si="4"/>
        <v>4.8852</v>
      </c>
      <c r="S61" s="62">
        <f t="shared" si="4"/>
        <v>4.6777</v>
      </c>
      <c r="T61" s="62">
        <f t="shared" si="4"/>
        <v>4.6866</v>
      </c>
      <c r="U61" s="62">
        <f t="shared" si="4"/>
        <v>4.5552</v>
      </c>
      <c r="V61" s="62">
        <f t="shared" si="4"/>
        <v>4.3772</v>
      </c>
      <c r="W61" s="62">
        <f t="shared" si="4"/>
        <v>4.2969</v>
      </c>
      <c r="X61" s="62">
        <f t="shared" si="4"/>
        <v>3.952</v>
      </c>
      <c r="Y61" s="62">
        <f t="shared" si="4"/>
        <v>4.1518999999999995</v>
      </c>
      <c r="Z61" s="62">
        <f t="shared" si="4"/>
        <v>4.0738</v>
      </c>
    </row>
    <row r="62" spans="1:26" ht="12">
      <c r="A62" s="29" t="s">
        <v>82</v>
      </c>
      <c r="B62" s="62">
        <f>B12/1000-SUM(B58:B61)</f>
        <v>17.750500000000002</v>
      </c>
      <c r="C62" s="62">
        <f aca="true" t="shared" si="5" ref="C62:Z62">C12/1000-SUM(C58:C61)</f>
        <v>17.2466</v>
      </c>
      <c r="D62" s="62">
        <f t="shared" si="5"/>
        <v>16.196199999999976</v>
      </c>
      <c r="E62" s="62">
        <f t="shared" si="5"/>
        <v>15.32259999999998</v>
      </c>
      <c r="F62" s="62">
        <f t="shared" si="5"/>
        <v>15.536699999999996</v>
      </c>
      <c r="G62" s="62">
        <f t="shared" si="5"/>
        <v>14.215800000000002</v>
      </c>
      <c r="H62" s="62">
        <f t="shared" si="5"/>
        <v>12.952399999999955</v>
      </c>
      <c r="I62" s="62">
        <f t="shared" si="5"/>
        <v>12.169700000000006</v>
      </c>
      <c r="J62" s="62">
        <f t="shared" si="5"/>
        <v>11.980499999999978</v>
      </c>
      <c r="K62" s="62">
        <f t="shared" si="5"/>
        <v>10.631899999999973</v>
      </c>
      <c r="L62" s="62">
        <f t="shared" si="5"/>
        <v>11.044699999999978</v>
      </c>
      <c r="M62" s="62">
        <f t="shared" si="5"/>
        <v>11.171999999999997</v>
      </c>
      <c r="N62" s="62">
        <f t="shared" si="5"/>
        <v>12.125100000000003</v>
      </c>
      <c r="O62" s="62">
        <f t="shared" si="5"/>
        <v>12.256700000000023</v>
      </c>
      <c r="P62" s="62">
        <f t="shared" si="5"/>
        <v>11.594200000000015</v>
      </c>
      <c r="Q62" s="62">
        <f t="shared" si="5"/>
        <v>10.333100000000002</v>
      </c>
      <c r="R62" s="62">
        <f t="shared" si="5"/>
        <v>9.817999999999998</v>
      </c>
      <c r="S62" s="62">
        <f t="shared" si="5"/>
        <v>10.202100000000002</v>
      </c>
      <c r="T62" s="62">
        <f t="shared" si="5"/>
        <v>9.453000000000017</v>
      </c>
      <c r="U62" s="62">
        <f t="shared" si="5"/>
        <v>8.56619999999998</v>
      </c>
      <c r="V62" s="62">
        <f t="shared" si="5"/>
        <v>7.836400000000012</v>
      </c>
      <c r="W62" s="62">
        <f t="shared" si="5"/>
        <v>7.765600000000006</v>
      </c>
      <c r="X62" s="62">
        <f t="shared" si="5"/>
        <v>7.724699999999999</v>
      </c>
      <c r="Y62" s="62">
        <f t="shared" si="5"/>
        <v>8.174600000000005</v>
      </c>
      <c r="Z62" s="62">
        <f t="shared" si="5"/>
        <v>8.230899999999991</v>
      </c>
    </row>
    <row r="63" spans="1:26" ht="12">
      <c r="A63" s="29" t="s">
        <v>83</v>
      </c>
      <c r="B63" s="62">
        <f>B43/1000</f>
        <v>80.9503</v>
      </c>
      <c r="C63" s="62">
        <f aca="true" t="shared" si="6" ref="C63:Z63">C43/1000</f>
        <v>94.2027</v>
      </c>
      <c r="D63" s="62">
        <f t="shared" si="6"/>
        <v>107.3813</v>
      </c>
      <c r="E63" s="62">
        <f t="shared" si="6"/>
        <v>115.417</v>
      </c>
      <c r="F63" s="62">
        <f t="shared" si="6"/>
        <v>128.0962</v>
      </c>
      <c r="G63" s="62">
        <f t="shared" si="6"/>
        <v>140.50560000000002</v>
      </c>
      <c r="H63" s="62">
        <f t="shared" si="6"/>
        <v>156.3141</v>
      </c>
      <c r="I63" s="62">
        <f t="shared" si="6"/>
        <v>156.8512</v>
      </c>
      <c r="J63" s="62">
        <f t="shared" si="6"/>
        <v>149.52089999999998</v>
      </c>
      <c r="K63" s="62">
        <f t="shared" si="6"/>
        <v>149.781</v>
      </c>
      <c r="L63" s="62">
        <f t="shared" si="6"/>
        <v>163.56560000000002</v>
      </c>
      <c r="M63" s="62">
        <f t="shared" si="6"/>
        <v>158.4759</v>
      </c>
      <c r="N63" s="62">
        <f t="shared" si="6"/>
        <v>154.7806</v>
      </c>
      <c r="O63" s="62">
        <f t="shared" si="6"/>
        <v>148.6523</v>
      </c>
      <c r="P63" s="62">
        <f t="shared" si="6"/>
        <v>138.68970000000002</v>
      </c>
      <c r="Q63" s="62">
        <f t="shared" si="6"/>
        <v>126.1216</v>
      </c>
      <c r="R63" s="62">
        <f t="shared" si="6"/>
        <v>116.3903</v>
      </c>
      <c r="S63" s="62">
        <f t="shared" si="6"/>
        <v>112.4538</v>
      </c>
      <c r="T63" s="62">
        <f t="shared" si="6"/>
        <v>108.1846</v>
      </c>
      <c r="U63" s="62">
        <f t="shared" si="6"/>
        <v>101.5153</v>
      </c>
      <c r="V63" s="62">
        <f t="shared" si="6"/>
        <v>91.13789999999999</v>
      </c>
      <c r="W63" s="62">
        <f t="shared" si="6"/>
        <v>87.88119999999999</v>
      </c>
      <c r="X63" s="62">
        <f t="shared" si="6"/>
        <v>77.825</v>
      </c>
      <c r="Y63" s="62">
        <f t="shared" si="6"/>
        <v>74.918</v>
      </c>
      <c r="Z63" s="62">
        <f t="shared" si="6"/>
        <v>76.94810000000001</v>
      </c>
    </row>
    <row r="64" spans="1:26" ht="12">
      <c r="A64" s="29" t="s">
        <v>84</v>
      </c>
      <c r="B64" s="62">
        <f>SUM(B44:B48)/1000</f>
        <v>5.7286</v>
      </c>
      <c r="C64" s="62">
        <f aca="true" t="shared" si="7" ref="C64:Z64">SUM(C44:C48)/1000</f>
        <v>6.2091</v>
      </c>
      <c r="D64" s="62">
        <f t="shared" si="7"/>
        <v>5.8104</v>
      </c>
      <c r="E64" s="62">
        <f t="shared" si="7"/>
        <v>5.5068</v>
      </c>
      <c r="F64" s="62">
        <f t="shared" si="7"/>
        <v>5.1955</v>
      </c>
      <c r="G64" s="62">
        <f t="shared" si="7"/>
        <v>4.9208</v>
      </c>
      <c r="H64" s="62">
        <f t="shared" si="7"/>
        <v>4.9773000000000005</v>
      </c>
      <c r="I64" s="62">
        <f t="shared" si="7"/>
        <v>4.7882</v>
      </c>
      <c r="J64" s="62">
        <f t="shared" si="7"/>
        <v>4.477399999999999</v>
      </c>
      <c r="K64" s="62">
        <f t="shared" si="7"/>
        <v>4.188899999999999</v>
      </c>
      <c r="L64" s="62">
        <f t="shared" si="7"/>
        <v>4.0083</v>
      </c>
      <c r="M64" s="62">
        <f t="shared" si="7"/>
        <v>3.6401999999999997</v>
      </c>
      <c r="N64" s="62">
        <f t="shared" si="7"/>
        <v>3.5602</v>
      </c>
      <c r="O64" s="62">
        <f t="shared" si="7"/>
        <v>3.429</v>
      </c>
      <c r="P64" s="62">
        <f t="shared" si="7"/>
        <v>3.255</v>
      </c>
      <c r="Q64" s="62">
        <f t="shared" si="7"/>
        <v>3.23</v>
      </c>
      <c r="R64" s="62">
        <f t="shared" si="7"/>
        <v>3.1721000000000004</v>
      </c>
      <c r="S64" s="62">
        <f t="shared" si="7"/>
        <v>3.271</v>
      </c>
      <c r="T64" s="62">
        <f t="shared" si="7"/>
        <v>3.29</v>
      </c>
      <c r="U64" s="62">
        <f t="shared" si="7"/>
        <v>3.6563000000000003</v>
      </c>
      <c r="V64" s="62">
        <f t="shared" si="7"/>
        <v>4.122299999999999</v>
      </c>
      <c r="W64" s="62">
        <f t="shared" si="7"/>
        <v>4.2977</v>
      </c>
      <c r="X64" s="62">
        <f t="shared" si="7"/>
        <v>4.5573999999999995</v>
      </c>
      <c r="Y64" s="62">
        <f t="shared" si="7"/>
        <v>4.800700000000001</v>
      </c>
      <c r="Z64" s="62">
        <f t="shared" si="7"/>
        <v>4.8812</v>
      </c>
    </row>
    <row r="65" spans="1:26" ht="12">
      <c r="A65" s="30" t="s">
        <v>85</v>
      </c>
      <c r="B65" s="63">
        <f>B52/1000</f>
        <v>4.285399999999999</v>
      </c>
      <c r="C65" s="63">
        <f aca="true" t="shared" si="8" ref="C65:Z65">C52/1000</f>
        <v>3.9763</v>
      </c>
      <c r="D65" s="63">
        <f t="shared" si="8"/>
        <v>3.5099</v>
      </c>
      <c r="E65" s="63">
        <f t="shared" si="8"/>
        <v>3.3128</v>
      </c>
      <c r="F65" s="63">
        <f t="shared" si="8"/>
        <v>3.1381</v>
      </c>
      <c r="G65" s="63">
        <f t="shared" si="8"/>
        <v>2.9291</v>
      </c>
      <c r="H65" s="63">
        <f t="shared" si="8"/>
        <v>3.005</v>
      </c>
      <c r="I65" s="63">
        <f t="shared" si="8"/>
        <v>2.9729</v>
      </c>
      <c r="J65" s="63">
        <f t="shared" si="8"/>
        <v>2.7222</v>
      </c>
      <c r="K65" s="63">
        <f t="shared" si="8"/>
        <v>2.6546</v>
      </c>
      <c r="L65" s="63">
        <f t="shared" si="8"/>
        <v>2.5881999999999996</v>
      </c>
      <c r="M65" s="63">
        <f t="shared" si="8"/>
        <v>2.5698000000000003</v>
      </c>
      <c r="N65" s="63">
        <f t="shared" si="8"/>
        <v>2.3956</v>
      </c>
      <c r="O65" s="63">
        <f t="shared" si="8"/>
        <v>2.4858000000000002</v>
      </c>
      <c r="P65" s="63">
        <f t="shared" si="8"/>
        <v>2.5606</v>
      </c>
      <c r="Q65" s="63">
        <f t="shared" si="8"/>
        <v>3.1077</v>
      </c>
      <c r="R65" s="63">
        <f t="shared" si="8"/>
        <v>3.3483</v>
      </c>
      <c r="S65" s="63">
        <f t="shared" si="8"/>
        <v>3.1776999999999997</v>
      </c>
      <c r="T65" s="63">
        <f t="shared" si="8"/>
        <v>3.2873</v>
      </c>
      <c r="U65" s="63">
        <f t="shared" si="8"/>
        <v>2.8834</v>
      </c>
      <c r="V65" s="63">
        <f t="shared" si="8"/>
        <v>2.635</v>
      </c>
      <c r="W65" s="63">
        <f t="shared" si="8"/>
        <v>2.4312</v>
      </c>
      <c r="X65" s="63">
        <f t="shared" si="8"/>
        <v>2.2875</v>
      </c>
      <c r="Y65" s="63">
        <f t="shared" si="8"/>
        <v>2.2143</v>
      </c>
      <c r="Z65" s="63">
        <f t="shared" si="8"/>
        <v>2.074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64"/>
  <sheetViews>
    <sheetView zoomScale="85" zoomScaleNormal="85" workbookViewId="0" topLeftCell="A1"/>
  </sheetViews>
  <sheetFormatPr defaultColWidth="9.140625" defaultRowHeight="12.75"/>
  <cols>
    <col min="1" max="1" width="9.140625" style="40" customWidth="1"/>
    <col min="2" max="2" width="13.00390625" style="0" customWidth="1"/>
    <col min="3" max="12" width="9.140625" style="0" hidden="1" customWidth="1"/>
    <col min="14" max="22" width="9.140625" style="0" customWidth="1"/>
    <col min="24" max="26" width="9.140625" style="0" customWidth="1"/>
  </cols>
  <sheetData>
    <row r="1" spans="2:28" ht="13.8">
      <c r="B1" s="39" t="s">
        <v>169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2:28" ht="13.8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2:27" s="7" customFormat="1" ht="12">
      <c r="B3" s="37"/>
      <c r="C3" s="3" t="s">
        <v>7</v>
      </c>
      <c r="D3" s="3"/>
      <c r="E3" s="3"/>
      <c r="F3" s="3"/>
      <c r="G3" s="3"/>
      <c r="H3" s="3" t="s">
        <v>12</v>
      </c>
      <c r="I3" s="3"/>
      <c r="J3" s="3"/>
      <c r="K3" s="3"/>
      <c r="L3" s="3"/>
      <c r="M3" s="3" t="s">
        <v>17</v>
      </c>
      <c r="N3" s="3"/>
      <c r="O3" s="3"/>
      <c r="P3" s="3"/>
      <c r="Q3" s="3"/>
      <c r="R3" s="3" t="s">
        <v>22</v>
      </c>
      <c r="S3" s="3"/>
      <c r="T3" s="3"/>
      <c r="U3" s="3"/>
      <c r="V3" s="3"/>
      <c r="W3" s="3" t="s">
        <v>27</v>
      </c>
      <c r="X3" s="3"/>
      <c r="Y3" s="3"/>
      <c r="Z3" s="3"/>
      <c r="AA3" s="4" t="s">
        <v>31</v>
      </c>
    </row>
    <row r="4" spans="2:28" ht="12.75">
      <c r="B4" s="41" t="s">
        <v>167</v>
      </c>
      <c r="C4" s="42">
        <f>(C90-C209)/1000</f>
        <v>34.56</v>
      </c>
      <c r="D4" s="42">
        <f aca="true" t="shared" si="0" ref="D4:AA4">(D90-D209)/1000</f>
        <v>23.097</v>
      </c>
      <c r="E4" s="42">
        <f t="shared" si="0"/>
        <v>42.959</v>
      </c>
      <c r="F4" s="42">
        <f t="shared" si="0"/>
        <v>68.574</v>
      </c>
      <c r="G4" s="42">
        <f t="shared" si="0"/>
        <v>79.008</v>
      </c>
      <c r="H4" s="42">
        <f t="shared" si="0"/>
        <v>76.34</v>
      </c>
      <c r="I4" s="42">
        <f t="shared" si="0"/>
        <v>90.022</v>
      </c>
      <c r="J4" s="42">
        <f t="shared" si="0"/>
        <v>90.426</v>
      </c>
      <c r="K4" s="42">
        <f t="shared" si="0"/>
        <v>94.07</v>
      </c>
      <c r="L4" s="42">
        <f t="shared" si="0"/>
        <v>107.448</v>
      </c>
      <c r="M4" s="42">
        <f t="shared" si="0"/>
        <v>119.548</v>
      </c>
      <c r="N4" s="42">
        <f t="shared" si="0"/>
        <v>137.52</v>
      </c>
      <c r="O4" s="42">
        <f t="shared" si="0"/>
        <v>156.013</v>
      </c>
      <c r="P4" s="42">
        <f t="shared" si="0"/>
        <v>171.04</v>
      </c>
      <c r="Q4" s="42">
        <f t="shared" si="0"/>
        <v>186.048</v>
      </c>
      <c r="R4" s="42">
        <f t="shared" si="0"/>
        <v>189.766</v>
      </c>
      <c r="S4" s="42">
        <f t="shared" si="0"/>
        <v>192.147</v>
      </c>
      <c r="T4" s="42">
        <f t="shared" si="0"/>
        <v>188.979</v>
      </c>
      <c r="U4" s="42">
        <f t="shared" si="0"/>
        <v>181.867</v>
      </c>
      <c r="V4" s="42">
        <f t="shared" si="0"/>
        <v>176.563</v>
      </c>
      <c r="W4" s="42">
        <f t="shared" si="0"/>
        <v>181.706</v>
      </c>
      <c r="X4" s="42">
        <f t="shared" si="0"/>
        <v>177.871</v>
      </c>
      <c r="Y4" s="42">
        <f t="shared" si="0"/>
        <v>176.727</v>
      </c>
      <c r="Z4" s="42">
        <f t="shared" si="0"/>
        <v>167.988</v>
      </c>
      <c r="AA4" s="42">
        <f t="shared" si="0"/>
        <v>150.297</v>
      </c>
      <c r="AB4" s="40"/>
    </row>
    <row r="5" spans="2:28" ht="12.75">
      <c r="B5" s="43" t="s">
        <v>83</v>
      </c>
      <c r="C5" s="44">
        <f>(C81-C200)/1000</f>
        <v>51.634</v>
      </c>
      <c r="D5" s="44">
        <f aca="true" t="shared" si="1" ref="D5:AA5">(D81-D200)/1000</f>
        <v>62.897</v>
      </c>
      <c r="E5" s="44">
        <f t="shared" si="1"/>
        <v>72.329</v>
      </c>
      <c r="F5" s="44">
        <f t="shared" si="1"/>
        <v>81.941</v>
      </c>
      <c r="G5" s="44">
        <f t="shared" si="1"/>
        <v>90.223</v>
      </c>
      <c r="H5" s="44">
        <f t="shared" si="1"/>
        <v>99.544</v>
      </c>
      <c r="I5" s="44">
        <f t="shared" si="1"/>
        <v>109.393</v>
      </c>
      <c r="J5" s="44">
        <f t="shared" si="1"/>
        <v>111.478</v>
      </c>
      <c r="K5" s="44">
        <f t="shared" si="1"/>
        <v>111.933</v>
      </c>
      <c r="L5" s="44">
        <f t="shared" si="1"/>
        <v>104.499</v>
      </c>
      <c r="M5" s="44">
        <f t="shared" si="1"/>
        <v>113.962</v>
      </c>
      <c r="N5" s="44">
        <f t="shared" si="1"/>
        <v>106.776</v>
      </c>
      <c r="O5" s="44">
        <f t="shared" si="1"/>
        <v>101.066</v>
      </c>
      <c r="P5" s="44">
        <f t="shared" si="1"/>
        <v>104.114</v>
      </c>
      <c r="Q5" s="44">
        <f t="shared" si="1"/>
        <v>106.257</v>
      </c>
      <c r="R5" s="44">
        <f t="shared" si="1"/>
        <v>96.135</v>
      </c>
      <c r="S5" s="44">
        <f t="shared" si="1"/>
        <v>87.347</v>
      </c>
      <c r="T5" s="44">
        <f t="shared" si="1"/>
        <v>82.841</v>
      </c>
      <c r="U5" s="44">
        <f t="shared" si="1"/>
        <v>85.254</v>
      </c>
      <c r="V5" s="44">
        <f t="shared" si="1"/>
        <v>78.91</v>
      </c>
      <c r="W5" s="44">
        <f t="shared" si="1"/>
        <v>70.619</v>
      </c>
      <c r="X5" s="44">
        <f t="shared" si="1"/>
        <v>63.57</v>
      </c>
      <c r="Y5" s="44">
        <f t="shared" si="1"/>
        <v>58.389</v>
      </c>
      <c r="Z5" s="44">
        <f t="shared" si="1"/>
        <v>58.156</v>
      </c>
      <c r="AA5" s="44">
        <f t="shared" si="1"/>
        <v>64.565</v>
      </c>
      <c r="AB5" s="40"/>
    </row>
    <row r="6" spans="2:28" ht="12.75">
      <c r="B6" s="43" t="s">
        <v>172</v>
      </c>
      <c r="C6" s="44">
        <f>(C104-C218)/1000</f>
        <v>28.404</v>
      </c>
      <c r="D6" s="44">
        <f aca="true" t="shared" si="2" ref="D6:AA6">(D104-D218)/1000</f>
        <v>35.711</v>
      </c>
      <c r="E6" s="44">
        <f t="shared" si="2"/>
        <v>33.998</v>
      </c>
      <c r="F6" s="44">
        <f t="shared" si="2"/>
        <v>29.496</v>
      </c>
      <c r="G6" s="44">
        <f t="shared" si="2"/>
        <v>34.281</v>
      </c>
      <c r="H6" s="44">
        <f t="shared" si="2"/>
        <v>28.578</v>
      </c>
      <c r="I6" s="44">
        <f t="shared" si="2"/>
        <v>34.312</v>
      </c>
      <c r="J6" s="44">
        <f t="shared" si="2"/>
        <v>28.6</v>
      </c>
      <c r="K6" s="44">
        <f t="shared" si="2"/>
        <v>22.411</v>
      </c>
      <c r="L6" s="44">
        <f t="shared" si="2"/>
        <v>18.861</v>
      </c>
      <c r="M6" s="44">
        <f t="shared" si="2"/>
        <v>22.53</v>
      </c>
      <c r="N6" s="44">
        <f t="shared" si="2"/>
        <v>25.721</v>
      </c>
      <c r="O6" s="44">
        <f t="shared" si="2"/>
        <v>18.44</v>
      </c>
      <c r="P6" s="44">
        <f t="shared" si="2"/>
        <v>23.232</v>
      </c>
      <c r="Q6" s="44">
        <f t="shared" si="2"/>
        <v>14.858</v>
      </c>
      <c r="R6" s="44">
        <f t="shared" si="2"/>
        <v>18.617</v>
      </c>
      <c r="S6" s="44">
        <f t="shared" si="2"/>
        <v>20.258</v>
      </c>
      <c r="T6" s="44">
        <f t="shared" si="2"/>
        <v>15.187</v>
      </c>
      <c r="U6" s="44">
        <f t="shared" si="2"/>
        <v>22.71</v>
      </c>
      <c r="V6" s="44">
        <f t="shared" si="2"/>
        <v>23.586</v>
      </c>
      <c r="W6" s="44">
        <f t="shared" si="2"/>
        <v>21.691</v>
      </c>
      <c r="X6" s="44">
        <f t="shared" si="2"/>
        <v>31.108</v>
      </c>
      <c r="Y6" s="44">
        <f t="shared" si="2"/>
        <v>42.831</v>
      </c>
      <c r="Z6" s="44">
        <f t="shared" si="2"/>
        <v>40.525</v>
      </c>
      <c r="AA6" s="44">
        <f t="shared" si="2"/>
        <v>45.156</v>
      </c>
      <c r="AB6" s="40"/>
    </row>
    <row r="7" spans="2:28" ht="12.75">
      <c r="B7" s="43" t="s">
        <v>171</v>
      </c>
      <c r="C7" s="44">
        <f aca="true" t="shared" si="3" ref="C7:AA7">(C145-C258)/1000</f>
        <v>49.714</v>
      </c>
      <c r="D7" s="44">
        <f t="shared" si="3"/>
        <v>85.509</v>
      </c>
      <c r="E7" s="44">
        <f t="shared" si="3"/>
        <v>88.441</v>
      </c>
      <c r="F7" s="44">
        <f t="shared" si="3"/>
        <v>90.825</v>
      </c>
      <c r="G7" s="44">
        <f t="shared" si="3"/>
        <v>83.381</v>
      </c>
      <c r="H7" s="44">
        <f t="shared" si="3"/>
        <v>82.63</v>
      </c>
      <c r="I7" s="44">
        <f t="shared" si="3"/>
        <v>77.76</v>
      </c>
      <c r="J7" s="44">
        <f t="shared" si="3"/>
        <v>88.888</v>
      </c>
      <c r="K7" s="44">
        <f t="shared" si="3"/>
        <v>86.195</v>
      </c>
      <c r="L7" s="44">
        <f t="shared" si="3"/>
        <v>61.146</v>
      </c>
      <c r="M7" s="44">
        <f t="shared" si="3"/>
        <v>65.089</v>
      </c>
      <c r="N7" s="44">
        <f t="shared" si="3"/>
        <v>57.483</v>
      </c>
      <c r="O7" s="44">
        <f t="shared" si="3"/>
        <v>53.145</v>
      </c>
      <c r="P7" s="44">
        <f t="shared" si="3"/>
        <v>61.601</v>
      </c>
      <c r="Q7" s="44">
        <f t="shared" si="3"/>
        <v>64.481</v>
      </c>
      <c r="R7" s="44">
        <f t="shared" si="3"/>
        <v>60.74</v>
      </c>
      <c r="S7" s="44">
        <f t="shared" si="3"/>
        <v>51.187</v>
      </c>
      <c r="T7" s="44">
        <f t="shared" si="3"/>
        <v>40.219</v>
      </c>
      <c r="U7" s="44">
        <f t="shared" si="3"/>
        <v>38.947</v>
      </c>
      <c r="V7" s="44">
        <f t="shared" si="3"/>
        <v>29.863</v>
      </c>
      <c r="W7" s="44">
        <f t="shared" si="3"/>
        <v>30.759</v>
      </c>
      <c r="X7" s="44">
        <f t="shared" si="3"/>
        <v>41.148</v>
      </c>
      <c r="Y7" s="44">
        <f t="shared" si="3"/>
        <v>46.234</v>
      </c>
      <c r="Z7" s="44">
        <f t="shared" si="3"/>
        <v>43.263</v>
      </c>
      <c r="AA7" s="44">
        <f t="shared" si="3"/>
        <v>44.218</v>
      </c>
      <c r="AB7" s="40"/>
    </row>
    <row r="8" spans="2:28" ht="12.75">
      <c r="B8" s="43" t="s">
        <v>173</v>
      </c>
      <c r="C8" s="44">
        <f>(C119-C231)/1000</f>
        <v>0</v>
      </c>
      <c r="D8" s="44">
        <f aca="true" t="shared" si="4" ref="D8:AA8">(D119-D231)/1000</f>
        <v>0</v>
      </c>
      <c r="E8" s="44">
        <f t="shared" si="4"/>
        <v>0.033</v>
      </c>
      <c r="F8" s="44">
        <f t="shared" si="4"/>
        <v>0.18</v>
      </c>
      <c r="G8" s="44">
        <f t="shared" si="4"/>
        <v>0</v>
      </c>
      <c r="H8" s="44">
        <f t="shared" si="4"/>
        <v>0.078</v>
      </c>
      <c r="I8" s="44">
        <f t="shared" si="4"/>
        <v>0.683</v>
      </c>
      <c r="J8" s="44">
        <f t="shared" si="4"/>
        <v>3.023</v>
      </c>
      <c r="K8" s="44">
        <f t="shared" si="4"/>
        <v>3.012</v>
      </c>
      <c r="L8" s="44">
        <f t="shared" si="4"/>
        <v>5.778</v>
      </c>
      <c r="M8" s="44">
        <f t="shared" si="4"/>
        <v>9.72</v>
      </c>
      <c r="N8" s="44">
        <f t="shared" si="4"/>
        <v>8.598</v>
      </c>
      <c r="O8" s="44">
        <f t="shared" si="4"/>
        <v>12.753</v>
      </c>
      <c r="P8" s="44">
        <f t="shared" si="4"/>
        <v>14.54</v>
      </c>
      <c r="Q8" s="44">
        <f t="shared" si="4"/>
        <v>19.068</v>
      </c>
      <c r="R8" s="44">
        <f t="shared" si="4"/>
        <v>25.568</v>
      </c>
      <c r="S8" s="44">
        <f t="shared" si="4"/>
        <v>26.003</v>
      </c>
      <c r="T8" s="44">
        <f t="shared" si="4"/>
        <v>25.875</v>
      </c>
      <c r="U8" s="44">
        <f t="shared" si="4"/>
        <v>27.324</v>
      </c>
      <c r="V8" s="44">
        <f t="shared" si="4"/>
        <v>27.972</v>
      </c>
      <c r="W8" s="44">
        <f t="shared" si="4"/>
        <v>28.706</v>
      </c>
      <c r="X8" s="44">
        <f t="shared" si="4"/>
        <v>29.227</v>
      </c>
      <c r="Y8" s="44">
        <f t="shared" si="4"/>
        <v>26.849</v>
      </c>
      <c r="Z8" s="44">
        <f t="shared" si="4"/>
        <v>28.64</v>
      </c>
      <c r="AA8" s="44">
        <f t="shared" si="4"/>
        <v>31.697</v>
      </c>
      <c r="AB8" s="40"/>
    </row>
    <row r="9" spans="2:28" ht="12.75">
      <c r="B9" s="43" t="s">
        <v>174</v>
      </c>
      <c r="C9" s="44">
        <f>(C140-C253)/1000</f>
        <v>20.566</v>
      </c>
      <c r="D9" s="44">
        <f aca="true" t="shared" si="5" ref="D9:AA9">(D140-D253)/1000</f>
        <v>0</v>
      </c>
      <c r="E9" s="44">
        <f t="shared" si="5"/>
        <v>0</v>
      </c>
      <c r="F9" s="44">
        <f t="shared" si="5"/>
        <v>0.062</v>
      </c>
      <c r="G9" s="44">
        <f t="shared" si="5"/>
        <v>0</v>
      </c>
      <c r="H9" s="44">
        <f t="shared" si="5"/>
        <v>0</v>
      </c>
      <c r="I9" s="44">
        <f t="shared" si="5"/>
        <v>0.309</v>
      </c>
      <c r="J9" s="44">
        <f t="shared" si="5"/>
        <v>13.078</v>
      </c>
      <c r="K9" s="44">
        <f t="shared" si="5"/>
        <v>32.62</v>
      </c>
      <c r="L9" s="44">
        <f t="shared" si="5"/>
        <v>35.182</v>
      </c>
      <c r="M9" s="44">
        <f t="shared" si="5"/>
        <v>31.317</v>
      </c>
      <c r="N9" s="44">
        <f t="shared" si="5"/>
        <v>20.386</v>
      </c>
      <c r="O9" s="44">
        <f t="shared" si="5"/>
        <v>16.045</v>
      </c>
      <c r="P9" s="44">
        <f t="shared" si="5"/>
        <v>8.483</v>
      </c>
      <c r="Q9" s="44">
        <f t="shared" si="5"/>
        <v>12.555</v>
      </c>
      <c r="R9" s="44">
        <f t="shared" si="5"/>
        <v>12.29</v>
      </c>
      <c r="S9" s="44">
        <f t="shared" si="5"/>
        <v>16.634</v>
      </c>
      <c r="T9" s="44">
        <f t="shared" si="5"/>
        <v>19.074</v>
      </c>
      <c r="U9" s="44">
        <f t="shared" si="5"/>
        <v>18.863</v>
      </c>
      <c r="V9" s="44">
        <f t="shared" si="5"/>
        <v>19.855</v>
      </c>
      <c r="W9" s="44">
        <f t="shared" si="5"/>
        <v>16.945</v>
      </c>
      <c r="X9" s="44">
        <f t="shared" si="5"/>
        <v>18.223</v>
      </c>
      <c r="Y9" s="44">
        <f t="shared" si="5"/>
        <v>21.547</v>
      </c>
      <c r="Z9" s="44">
        <f t="shared" si="5"/>
        <v>18.171</v>
      </c>
      <c r="AA9" s="44">
        <f t="shared" si="5"/>
        <v>22.628</v>
      </c>
      <c r="AB9" s="40"/>
    </row>
    <row r="10" spans="2:28" ht="12.75">
      <c r="B10" s="43" t="s">
        <v>175</v>
      </c>
      <c r="C10" s="44">
        <f>(C137-C251)/1000</f>
        <v>0</v>
      </c>
      <c r="D10" s="44">
        <f aca="true" t="shared" si="6" ref="D10:AA10">(D137-D251)/1000</f>
        <v>0</v>
      </c>
      <c r="E10" s="44">
        <f t="shared" si="6"/>
        <v>0</v>
      </c>
      <c r="F10" s="44">
        <f t="shared" si="6"/>
        <v>0.005</v>
      </c>
      <c r="G10" s="44">
        <f t="shared" si="6"/>
        <v>0</v>
      </c>
      <c r="H10" s="44">
        <f t="shared" si="6"/>
        <v>0</v>
      </c>
      <c r="I10" s="44">
        <f t="shared" si="6"/>
        <v>0</v>
      </c>
      <c r="J10" s="44">
        <f t="shared" si="6"/>
        <v>0</v>
      </c>
      <c r="K10" s="44">
        <f t="shared" si="6"/>
        <v>0</v>
      </c>
      <c r="L10" s="44">
        <f t="shared" si="6"/>
        <v>2.729</v>
      </c>
      <c r="M10" s="44">
        <f t="shared" si="6"/>
        <v>3.712</v>
      </c>
      <c r="N10" s="44">
        <f t="shared" si="6"/>
        <v>4.602</v>
      </c>
      <c r="O10" s="44">
        <f t="shared" si="6"/>
        <v>5.306</v>
      </c>
      <c r="P10" s="44">
        <f t="shared" si="6"/>
        <v>5.666</v>
      </c>
      <c r="Q10" s="44">
        <f t="shared" si="6"/>
        <v>5.19</v>
      </c>
      <c r="R10" s="44">
        <f t="shared" si="6"/>
        <v>7.255</v>
      </c>
      <c r="S10" s="44">
        <f t="shared" si="6"/>
        <v>12.66</v>
      </c>
      <c r="T10" s="44">
        <f t="shared" si="6"/>
        <v>16.596</v>
      </c>
      <c r="U10" s="44">
        <f t="shared" si="6"/>
        <v>18.072</v>
      </c>
      <c r="V10" s="44">
        <f t="shared" si="6"/>
        <v>21.16</v>
      </c>
      <c r="W10" s="44">
        <f t="shared" si="6"/>
        <v>22.922</v>
      </c>
      <c r="X10" s="44">
        <f t="shared" si="6"/>
        <v>25.043</v>
      </c>
      <c r="Y10" s="44">
        <f t="shared" si="6"/>
        <v>20.242</v>
      </c>
      <c r="Z10" s="44">
        <f t="shared" si="6"/>
        <v>23.706</v>
      </c>
      <c r="AA10" s="44">
        <f t="shared" si="6"/>
        <v>21.94</v>
      </c>
      <c r="AB10" s="40"/>
    </row>
    <row r="11" spans="2:28" ht="12.75">
      <c r="B11" s="43" t="s">
        <v>176</v>
      </c>
      <c r="C11" s="44">
        <f>C94/1000</f>
        <v>6.013</v>
      </c>
      <c r="D11" s="44">
        <f aca="true" t="shared" si="7" ref="D11:AA11">D94/1000</f>
        <v>6.347</v>
      </c>
      <c r="E11" s="44">
        <f t="shared" si="7"/>
        <v>6.423</v>
      </c>
      <c r="F11" s="44">
        <f t="shared" si="7"/>
        <v>3.176</v>
      </c>
      <c r="G11" s="44">
        <f t="shared" si="7"/>
        <v>3.538</v>
      </c>
      <c r="H11" s="44">
        <f t="shared" si="7"/>
        <v>4.758</v>
      </c>
      <c r="I11" s="44">
        <f t="shared" si="7"/>
        <v>4.015</v>
      </c>
      <c r="J11" s="44">
        <f t="shared" si="7"/>
        <v>2.108</v>
      </c>
      <c r="K11" s="44">
        <f t="shared" si="7"/>
        <v>2.136</v>
      </c>
      <c r="L11" s="44">
        <f t="shared" si="7"/>
        <v>2.005</v>
      </c>
      <c r="M11" s="44">
        <f t="shared" si="7"/>
        <v>3.861</v>
      </c>
      <c r="N11" s="44">
        <f t="shared" si="7"/>
        <v>6.656</v>
      </c>
      <c r="O11" s="44">
        <f t="shared" si="7"/>
        <v>7.252</v>
      </c>
      <c r="P11" s="44">
        <f t="shared" si="7"/>
        <v>4.265</v>
      </c>
      <c r="Q11" s="44">
        <f t="shared" si="7"/>
        <v>3.42</v>
      </c>
      <c r="R11" s="44">
        <f t="shared" si="7"/>
        <v>7.065</v>
      </c>
      <c r="S11" s="44">
        <f t="shared" si="7"/>
        <v>4.25</v>
      </c>
      <c r="T11" s="44">
        <f t="shared" si="7"/>
        <v>11.374</v>
      </c>
      <c r="U11" s="44">
        <f t="shared" si="7"/>
        <v>14.771</v>
      </c>
      <c r="V11" s="44">
        <f t="shared" si="7"/>
        <v>14.111</v>
      </c>
      <c r="W11" s="44">
        <f t="shared" si="7"/>
        <v>8.479</v>
      </c>
      <c r="X11" s="44">
        <f t="shared" si="7"/>
        <v>10.935</v>
      </c>
      <c r="Y11" s="44">
        <f t="shared" si="7"/>
        <v>10.567</v>
      </c>
      <c r="Z11" s="44">
        <f t="shared" si="7"/>
        <v>14.675</v>
      </c>
      <c r="AA11" s="44">
        <f t="shared" si="7"/>
        <v>16.486</v>
      </c>
      <c r="AB11" s="40"/>
    </row>
    <row r="12" spans="2:28" ht="12.75">
      <c r="B12" s="43" t="s">
        <v>177</v>
      </c>
      <c r="C12" s="44">
        <f>(C102-C215)/1000</f>
        <v>50.521</v>
      </c>
      <c r="D12" s="44">
        <f aca="true" t="shared" si="8" ref="D12:AA12">(D102-D215)/1000</f>
        <v>54.353</v>
      </c>
      <c r="E12" s="44">
        <f t="shared" si="8"/>
        <v>52.265</v>
      </c>
      <c r="F12" s="44">
        <f t="shared" si="8"/>
        <v>49.334</v>
      </c>
      <c r="G12" s="44">
        <f t="shared" si="8"/>
        <v>48.449</v>
      </c>
      <c r="H12" s="44">
        <f t="shared" si="8"/>
        <v>47.978</v>
      </c>
      <c r="I12" s="44">
        <f t="shared" si="8"/>
        <v>47.558</v>
      </c>
      <c r="J12" s="44">
        <f t="shared" si="8"/>
        <v>47.802</v>
      </c>
      <c r="K12" s="44">
        <f t="shared" si="8"/>
        <v>50.837</v>
      </c>
      <c r="L12" s="44">
        <f t="shared" si="8"/>
        <v>47.033</v>
      </c>
      <c r="M12" s="44">
        <f t="shared" si="8"/>
        <v>45.858</v>
      </c>
      <c r="N12" s="44">
        <f t="shared" si="8"/>
        <v>44.143</v>
      </c>
      <c r="O12" s="44">
        <f t="shared" si="8"/>
        <v>39.081</v>
      </c>
      <c r="P12" s="44">
        <f t="shared" si="8"/>
        <v>46.181</v>
      </c>
      <c r="Q12" s="44">
        <f t="shared" si="8"/>
        <v>50.068</v>
      </c>
      <c r="R12" s="44">
        <f t="shared" si="8"/>
        <v>50.453</v>
      </c>
      <c r="S12" s="44">
        <f t="shared" si="8"/>
        <v>51.699</v>
      </c>
      <c r="T12" s="44">
        <f t="shared" si="8"/>
        <v>54.473</v>
      </c>
      <c r="U12" s="44">
        <f t="shared" si="8"/>
        <v>56.423</v>
      </c>
      <c r="V12" s="44">
        <f t="shared" si="8"/>
        <v>47.048</v>
      </c>
      <c r="W12" s="44">
        <f t="shared" si="8"/>
        <v>52.962</v>
      </c>
      <c r="X12" s="44">
        <f t="shared" si="8"/>
        <v>14.225</v>
      </c>
      <c r="Y12" s="44">
        <f t="shared" si="8"/>
        <v>42.775</v>
      </c>
      <c r="Z12" s="44">
        <f t="shared" si="8"/>
        <v>27.997</v>
      </c>
      <c r="AA12" s="44">
        <f t="shared" si="8"/>
        <v>16.35</v>
      </c>
      <c r="AB12" s="40"/>
    </row>
    <row r="13" spans="2:28" ht="12.75">
      <c r="B13" s="43" t="s">
        <v>178</v>
      </c>
      <c r="C13" s="44">
        <f>(C110-C225)/1000</f>
        <v>17.211</v>
      </c>
      <c r="D13" s="44">
        <f aca="true" t="shared" si="9" ref="D13:AA13">(D110-D225)/1000</f>
        <v>18.131</v>
      </c>
      <c r="E13" s="44">
        <f t="shared" si="9"/>
        <v>18.633</v>
      </c>
      <c r="F13" s="44">
        <f t="shared" si="9"/>
        <v>14.142</v>
      </c>
      <c r="G13" s="44">
        <f t="shared" si="9"/>
        <v>11.675</v>
      </c>
      <c r="H13" s="44">
        <f t="shared" si="9"/>
        <v>7.247</v>
      </c>
      <c r="I13" s="44">
        <f t="shared" si="9"/>
        <v>6.497</v>
      </c>
      <c r="J13" s="44">
        <f t="shared" si="9"/>
        <v>8.55</v>
      </c>
      <c r="K13" s="44">
        <f t="shared" si="9"/>
        <v>10.068</v>
      </c>
      <c r="L13" s="44">
        <f t="shared" si="9"/>
        <v>9.097</v>
      </c>
      <c r="M13" s="44">
        <f t="shared" si="9"/>
        <v>9.77</v>
      </c>
      <c r="N13" s="44">
        <f t="shared" si="9"/>
        <v>9.291</v>
      </c>
      <c r="O13" s="44">
        <f t="shared" si="9"/>
        <v>9.668</v>
      </c>
      <c r="P13" s="44">
        <f t="shared" si="9"/>
        <v>8.671</v>
      </c>
      <c r="Q13" s="44">
        <f t="shared" si="9"/>
        <v>8.808</v>
      </c>
      <c r="R13" s="44">
        <f t="shared" si="9"/>
        <v>10.647</v>
      </c>
      <c r="S13" s="44">
        <f t="shared" si="9"/>
        <v>8.704</v>
      </c>
      <c r="T13" s="44">
        <f t="shared" si="9"/>
        <v>8.619</v>
      </c>
      <c r="U13" s="44">
        <f t="shared" si="9"/>
        <v>8.762</v>
      </c>
      <c r="V13" s="44">
        <f t="shared" si="9"/>
        <v>5.999</v>
      </c>
      <c r="W13" s="44">
        <f t="shared" si="9"/>
        <v>6.782</v>
      </c>
      <c r="X13" s="44">
        <f t="shared" si="9"/>
        <v>7.193</v>
      </c>
      <c r="Y13" s="44">
        <f t="shared" si="9"/>
        <v>9.105</v>
      </c>
      <c r="Z13" s="44">
        <f t="shared" si="9"/>
        <v>9.306</v>
      </c>
      <c r="AA13" s="44">
        <f t="shared" si="9"/>
        <v>10.851</v>
      </c>
      <c r="AB13" s="40"/>
    </row>
    <row r="14" spans="2:28" ht="12.75">
      <c r="B14" s="45" t="s">
        <v>179</v>
      </c>
      <c r="C14" s="46">
        <f aca="true" t="shared" si="10" ref="C14:AA14">(C129-C242)/1000</f>
        <v>55.621</v>
      </c>
      <c r="D14" s="46">
        <f t="shared" si="10"/>
        <v>55.674</v>
      </c>
      <c r="E14" s="46">
        <f t="shared" si="10"/>
        <v>51.194</v>
      </c>
      <c r="F14" s="46">
        <f t="shared" si="10"/>
        <v>55.524</v>
      </c>
      <c r="G14" s="46">
        <f t="shared" si="10"/>
        <v>47.15</v>
      </c>
      <c r="H14" s="46">
        <f t="shared" si="10"/>
        <v>52.491</v>
      </c>
      <c r="I14" s="46">
        <f t="shared" si="10"/>
        <v>49.277</v>
      </c>
      <c r="J14" s="46">
        <f t="shared" si="10"/>
        <v>43.036</v>
      </c>
      <c r="K14" s="46">
        <f t="shared" si="10"/>
        <v>46.509</v>
      </c>
      <c r="L14" s="46">
        <f t="shared" si="10"/>
        <v>42.02</v>
      </c>
      <c r="M14" s="46">
        <f t="shared" si="10"/>
        <v>35.46</v>
      </c>
      <c r="N14" s="46">
        <f t="shared" si="10"/>
        <v>31.411</v>
      </c>
      <c r="O14" s="46">
        <f t="shared" si="10"/>
        <v>25.928</v>
      </c>
      <c r="P14" s="46">
        <f t="shared" si="10"/>
        <v>34.688</v>
      </c>
      <c r="Q14" s="46">
        <f t="shared" si="10"/>
        <v>35.864</v>
      </c>
      <c r="R14" s="46">
        <f t="shared" si="10"/>
        <v>34.739</v>
      </c>
      <c r="S14" s="46">
        <f t="shared" si="10"/>
        <v>35.074</v>
      </c>
      <c r="T14" s="46">
        <f t="shared" si="10"/>
        <v>34.571</v>
      </c>
      <c r="U14" s="46">
        <f t="shared" si="10"/>
        <v>30.45</v>
      </c>
      <c r="V14" s="46">
        <f t="shared" si="10"/>
        <v>24.617</v>
      </c>
      <c r="W14" s="46">
        <f t="shared" si="10"/>
        <v>29.671</v>
      </c>
      <c r="X14" s="46">
        <f t="shared" si="10"/>
        <v>29.501</v>
      </c>
      <c r="Y14" s="46">
        <f t="shared" si="10"/>
        <v>6.572</v>
      </c>
      <c r="Z14" s="46">
        <f t="shared" si="10"/>
        <v>0</v>
      </c>
      <c r="AA14" s="46">
        <f t="shared" si="10"/>
        <v>0.446</v>
      </c>
      <c r="AB14" s="40"/>
    </row>
    <row r="15" spans="2:28" ht="12.75">
      <c r="B15" s="45" t="s">
        <v>170</v>
      </c>
      <c r="C15" s="46">
        <f aca="true" t="shared" si="11" ref="C15:AA15">C16-SUM(C4:C13)</f>
        <v>212.05899999999997</v>
      </c>
      <c r="D15" s="46">
        <f t="shared" si="11"/>
        <v>181.95200000000006</v>
      </c>
      <c r="E15" s="46">
        <f t="shared" si="11"/>
        <v>165.35000000000002</v>
      </c>
      <c r="F15" s="46">
        <f t="shared" si="11"/>
        <v>143.93599999999998</v>
      </c>
      <c r="G15" s="46">
        <f t="shared" si="11"/>
        <v>117.80399999999992</v>
      </c>
      <c r="H15" s="46">
        <f t="shared" si="11"/>
        <v>119.49000000000001</v>
      </c>
      <c r="I15" s="46">
        <f t="shared" si="11"/>
        <v>115.83999999999997</v>
      </c>
      <c r="J15" s="46">
        <f t="shared" si="11"/>
        <v>102.56799999999998</v>
      </c>
      <c r="K15" s="46">
        <f t="shared" si="11"/>
        <v>109.15199999999999</v>
      </c>
      <c r="L15" s="46">
        <f t="shared" si="11"/>
        <v>85.03899999999999</v>
      </c>
      <c r="M15" s="46">
        <f t="shared" si="11"/>
        <v>68.91500000000002</v>
      </c>
      <c r="N15" s="46">
        <f t="shared" si="11"/>
        <v>82.077</v>
      </c>
      <c r="O15" s="46">
        <f t="shared" si="11"/>
        <v>69.07499999999999</v>
      </c>
      <c r="P15" s="46">
        <f t="shared" si="11"/>
        <v>67.86000000000007</v>
      </c>
      <c r="Q15" s="46">
        <f t="shared" si="11"/>
        <v>73.05000000000001</v>
      </c>
      <c r="R15" s="46">
        <f t="shared" si="11"/>
        <v>76.93300000000005</v>
      </c>
      <c r="S15" s="46">
        <f t="shared" si="11"/>
        <v>83.10400000000004</v>
      </c>
      <c r="T15" s="46">
        <f t="shared" si="11"/>
        <v>82.52099999999996</v>
      </c>
      <c r="U15" s="46">
        <f t="shared" si="11"/>
        <v>83.41500000000002</v>
      </c>
      <c r="V15" s="46">
        <f t="shared" si="11"/>
        <v>64.399</v>
      </c>
      <c r="W15" s="46">
        <f t="shared" si="11"/>
        <v>70.98100000000005</v>
      </c>
      <c r="X15" s="46">
        <f t="shared" si="11"/>
        <v>85.73699999999997</v>
      </c>
      <c r="Y15" s="46">
        <f t="shared" si="11"/>
        <v>62.72700000000003</v>
      </c>
      <c r="Z15" s="46">
        <f t="shared" si="11"/>
        <v>54.936000000000035</v>
      </c>
      <c r="AA15" s="46">
        <f t="shared" si="11"/>
        <v>61.879999999999995</v>
      </c>
      <c r="AB15" s="40"/>
    </row>
    <row r="16" spans="2:27" ht="12.75">
      <c r="B16" s="38" t="s">
        <v>168</v>
      </c>
      <c r="C16" s="36">
        <f>(C154-C263)/1000</f>
        <v>470.682</v>
      </c>
      <c r="D16" s="36">
        <f aca="true" t="shared" si="12" ref="D16:AA16">(D154-D263)/1000</f>
        <v>467.997</v>
      </c>
      <c r="E16" s="36">
        <f t="shared" si="12"/>
        <v>480.431</v>
      </c>
      <c r="F16" s="36">
        <f t="shared" si="12"/>
        <v>481.671</v>
      </c>
      <c r="G16" s="36">
        <f t="shared" si="12"/>
        <v>468.359</v>
      </c>
      <c r="H16" s="36">
        <f t="shared" si="12"/>
        <v>466.643</v>
      </c>
      <c r="I16" s="36">
        <f t="shared" si="12"/>
        <v>486.389</v>
      </c>
      <c r="J16" s="36">
        <f t="shared" si="12"/>
        <v>496.521</v>
      </c>
      <c r="K16" s="36">
        <f t="shared" si="12"/>
        <v>522.434</v>
      </c>
      <c r="L16" s="36">
        <f t="shared" si="12"/>
        <v>478.817</v>
      </c>
      <c r="M16" s="36">
        <f t="shared" si="12"/>
        <v>494.282</v>
      </c>
      <c r="N16" s="36">
        <f t="shared" si="12"/>
        <v>503.253</v>
      </c>
      <c r="O16" s="36">
        <f t="shared" si="12"/>
        <v>487.844</v>
      </c>
      <c r="P16" s="36">
        <f t="shared" si="12"/>
        <v>515.653</v>
      </c>
      <c r="Q16" s="36">
        <f t="shared" si="12"/>
        <v>543.803</v>
      </c>
      <c r="R16" s="36">
        <f t="shared" si="12"/>
        <v>555.469</v>
      </c>
      <c r="S16" s="36">
        <f t="shared" si="12"/>
        <v>553.993</v>
      </c>
      <c r="T16" s="36">
        <f t="shared" si="12"/>
        <v>545.758</v>
      </c>
      <c r="U16" s="36">
        <f t="shared" si="12"/>
        <v>556.408</v>
      </c>
      <c r="V16" s="36">
        <f t="shared" si="12"/>
        <v>509.466</v>
      </c>
      <c r="W16" s="36">
        <f t="shared" si="12"/>
        <v>512.552</v>
      </c>
      <c r="X16" s="36">
        <f t="shared" si="12"/>
        <v>504.28</v>
      </c>
      <c r="Y16" s="36">
        <f t="shared" si="12"/>
        <v>517.993</v>
      </c>
      <c r="Z16" s="36">
        <f t="shared" si="12"/>
        <v>487.363</v>
      </c>
      <c r="AA16" s="36">
        <f t="shared" si="12"/>
        <v>486.068</v>
      </c>
    </row>
    <row r="17" spans="2:28" ht="12.7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2:28" ht="12.7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2:28" ht="12.7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2:28" ht="12.7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2:28" ht="12.75">
      <c r="B21" s="40" t="s">
        <v>167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65">
        <f>M4/M$16</f>
        <v>0.24186193306654907</v>
      </c>
      <c r="N21" s="65">
        <f aca="true" t="shared" si="13" ref="N21:AA21">N4/N$16</f>
        <v>0.27326215641039403</v>
      </c>
      <c r="O21" s="65">
        <f t="shared" si="13"/>
        <v>0.31980100195964284</v>
      </c>
      <c r="P21" s="65">
        <f t="shared" si="13"/>
        <v>0.3316959272999478</v>
      </c>
      <c r="Q21" s="65">
        <f t="shared" si="13"/>
        <v>0.342123894130779</v>
      </c>
      <c r="R21" s="65">
        <f t="shared" si="13"/>
        <v>0.34163202626969275</v>
      </c>
      <c r="S21" s="65">
        <f t="shared" si="13"/>
        <v>0.34684012252862395</v>
      </c>
      <c r="T21" s="65">
        <f t="shared" si="13"/>
        <v>0.34626885909139216</v>
      </c>
      <c r="U21" s="65">
        <f t="shared" si="13"/>
        <v>0.32685906744690946</v>
      </c>
      <c r="V21" s="65">
        <f t="shared" si="13"/>
        <v>0.3465648345522567</v>
      </c>
      <c r="W21" s="65">
        <f t="shared" si="13"/>
        <v>0.3545123226521406</v>
      </c>
      <c r="X21" s="65">
        <f t="shared" si="13"/>
        <v>0.35272269374157217</v>
      </c>
      <c r="Y21" s="65">
        <f t="shared" si="13"/>
        <v>0.3411764251640466</v>
      </c>
      <c r="Z21" s="65">
        <f t="shared" si="13"/>
        <v>0.34468763529443147</v>
      </c>
      <c r="AA21" s="65">
        <f t="shared" si="13"/>
        <v>0.30920982249397205</v>
      </c>
      <c r="AB21" s="40"/>
    </row>
    <row r="22" spans="2:28" ht="12.75">
      <c r="B22" s="40" t="s">
        <v>83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65">
        <f aca="true" t="shared" si="14" ref="M22:AA33">M5/M$16</f>
        <v>0.23056069207456473</v>
      </c>
      <c r="N22" s="65">
        <f t="shared" si="14"/>
        <v>0.21217161149560956</v>
      </c>
      <c r="O22" s="65">
        <f t="shared" si="14"/>
        <v>0.20716868507145728</v>
      </c>
      <c r="P22" s="65">
        <f t="shared" si="14"/>
        <v>0.2019070964388843</v>
      </c>
      <c r="Q22" s="65">
        <f t="shared" si="14"/>
        <v>0.195396126906251</v>
      </c>
      <c r="R22" s="65">
        <f t="shared" si="14"/>
        <v>0.173069964300438</v>
      </c>
      <c r="S22" s="65">
        <f t="shared" si="14"/>
        <v>0.15766805717761775</v>
      </c>
      <c r="T22" s="65">
        <f t="shared" si="14"/>
        <v>0.1517907204292012</v>
      </c>
      <c r="U22" s="65">
        <f t="shared" si="14"/>
        <v>0.15322209601587325</v>
      </c>
      <c r="V22" s="65">
        <f t="shared" si="14"/>
        <v>0.15488766669414641</v>
      </c>
      <c r="W22" s="65">
        <f t="shared" si="14"/>
        <v>0.1377791911845042</v>
      </c>
      <c r="X22" s="65">
        <f t="shared" si="14"/>
        <v>0.12606091853732054</v>
      </c>
      <c r="Y22" s="65">
        <f t="shared" si="14"/>
        <v>0.11272160048494863</v>
      </c>
      <c r="Z22" s="65">
        <f t="shared" si="14"/>
        <v>0.11932789317202988</v>
      </c>
      <c r="AA22" s="65">
        <f t="shared" si="14"/>
        <v>0.13283120880206062</v>
      </c>
      <c r="AB22" s="40"/>
    </row>
    <row r="23" spans="2:28" ht="12.75">
      <c r="B23" s="40" t="s">
        <v>172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65">
        <f t="shared" si="14"/>
        <v>0.04558126737368547</v>
      </c>
      <c r="N23" s="65">
        <f t="shared" si="14"/>
        <v>0.05110948171198185</v>
      </c>
      <c r="O23" s="65">
        <f t="shared" si="14"/>
        <v>0.037798968522724484</v>
      </c>
      <c r="P23" s="65">
        <f t="shared" si="14"/>
        <v>0.04505355345552144</v>
      </c>
      <c r="Q23" s="65">
        <f t="shared" si="14"/>
        <v>0.027322394322944154</v>
      </c>
      <c r="R23" s="65">
        <f t="shared" si="14"/>
        <v>0.03351582176503099</v>
      </c>
      <c r="S23" s="65">
        <f t="shared" si="14"/>
        <v>0.03656724904466301</v>
      </c>
      <c r="T23" s="65">
        <f t="shared" si="14"/>
        <v>0.027827352049809618</v>
      </c>
      <c r="U23" s="65">
        <f t="shared" si="14"/>
        <v>0.04081537289183477</v>
      </c>
      <c r="V23" s="65">
        <f t="shared" si="14"/>
        <v>0.04629553296981545</v>
      </c>
      <c r="W23" s="65">
        <f t="shared" si="14"/>
        <v>0.042319608547035224</v>
      </c>
      <c r="X23" s="65">
        <f t="shared" si="14"/>
        <v>0.06168795113825653</v>
      </c>
      <c r="Y23" s="65">
        <f t="shared" si="14"/>
        <v>0.08268644556972778</v>
      </c>
      <c r="Z23" s="65">
        <f t="shared" si="14"/>
        <v>0.08315157285226822</v>
      </c>
      <c r="AA23" s="65">
        <f t="shared" si="14"/>
        <v>0.09290058181159838</v>
      </c>
      <c r="AB23" s="40"/>
    </row>
    <row r="24" spans="2:28" ht="12.75">
      <c r="B24" s="40" t="s">
        <v>171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65">
        <f t="shared" si="14"/>
        <v>0.131683937509357</v>
      </c>
      <c r="N24" s="65">
        <f t="shared" si="14"/>
        <v>0.11422286603358549</v>
      </c>
      <c r="O24" s="65">
        <f t="shared" si="14"/>
        <v>0.10893851313124688</v>
      </c>
      <c r="P24" s="65">
        <f t="shared" si="14"/>
        <v>0.11946211890554306</v>
      </c>
      <c r="Q24" s="65">
        <f t="shared" si="14"/>
        <v>0.11857418955025992</v>
      </c>
      <c r="R24" s="65">
        <f t="shared" si="14"/>
        <v>0.10934903657989914</v>
      </c>
      <c r="S24" s="65">
        <f t="shared" si="14"/>
        <v>0.09239647432368278</v>
      </c>
      <c r="T24" s="65">
        <f t="shared" si="14"/>
        <v>0.07369383499646363</v>
      </c>
      <c r="U24" s="65">
        <f t="shared" si="14"/>
        <v>0.06999719630199422</v>
      </c>
      <c r="V24" s="65">
        <f t="shared" si="14"/>
        <v>0.05861627665045361</v>
      </c>
      <c r="W24" s="65">
        <f t="shared" si="14"/>
        <v>0.06001147200674273</v>
      </c>
      <c r="X24" s="65">
        <f t="shared" si="14"/>
        <v>0.08159752518442136</v>
      </c>
      <c r="Y24" s="65">
        <f t="shared" si="14"/>
        <v>0.08925603241742648</v>
      </c>
      <c r="Z24" s="65">
        <f t="shared" si="14"/>
        <v>0.08876956190765405</v>
      </c>
      <c r="AA24" s="65">
        <f t="shared" si="14"/>
        <v>0.09097081066846616</v>
      </c>
      <c r="AB24" s="40"/>
    </row>
    <row r="25" spans="2:28" ht="12.75">
      <c r="B25" s="40" t="s">
        <v>173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65">
        <f t="shared" si="14"/>
        <v>0.019664887655225158</v>
      </c>
      <c r="N25" s="65">
        <f t="shared" si="14"/>
        <v>0.017084845991976204</v>
      </c>
      <c r="O25" s="65">
        <f t="shared" si="14"/>
        <v>0.026141553447413517</v>
      </c>
      <c r="P25" s="65">
        <f t="shared" si="14"/>
        <v>0.028197256682303794</v>
      </c>
      <c r="Q25" s="65">
        <f t="shared" si="14"/>
        <v>0.03506416845806294</v>
      </c>
      <c r="R25" s="65">
        <f t="shared" si="14"/>
        <v>0.046029571407225245</v>
      </c>
      <c r="S25" s="65">
        <f t="shared" si="14"/>
        <v>0.04693741617673869</v>
      </c>
      <c r="T25" s="65">
        <f t="shared" si="14"/>
        <v>0.0474111236115641</v>
      </c>
      <c r="U25" s="65">
        <f t="shared" si="14"/>
        <v>0.049107848916622336</v>
      </c>
      <c r="V25" s="65">
        <f t="shared" si="14"/>
        <v>0.054904547114037056</v>
      </c>
      <c r="W25" s="65">
        <f t="shared" si="14"/>
        <v>0.056006024754561484</v>
      </c>
      <c r="X25" s="65">
        <f t="shared" si="14"/>
        <v>0.057957880542555726</v>
      </c>
      <c r="Y25" s="65">
        <f t="shared" si="14"/>
        <v>0.05183274677457031</v>
      </c>
      <c r="Z25" s="65">
        <f t="shared" si="14"/>
        <v>0.05876523248584731</v>
      </c>
      <c r="AA25" s="65">
        <f t="shared" si="14"/>
        <v>0.06521104043055705</v>
      </c>
      <c r="AB25" s="40"/>
    </row>
    <row r="26" spans="2:28" ht="12.75">
      <c r="B26" s="40" t="s">
        <v>174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65">
        <f t="shared" si="14"/>
        <v>0.06335856859039982</v>
      </c>
      <c r="N26" s="65">
        <f t="shared" si="14"/>
        <v>0.040508452011215036</v>
      </c>
      <c r="O26" s="65">
        <f t="shared" si="14"/>
        <v>0.032889612253097306</v>
      </c>
      <c r="P26" s="65">
        <f t="shared" si="14"/>
        <v>0.016450985449517407</v>
      </c>
      <c r="Q26" s="65">
        <f t="shared" si="14"/>
        <v>0.02308740481387561</v>
      </c>
      <c r="R26" s="65">
        <f t="shared" si="14"/>
        <v>0.022125447144665137</v>
      </c>
      <c r="S26" s="65">
        <f t="shared" si="14"/>
        <v>0.03002565014359387</v>
      </c>
      <c r="T26" s="65">
        <f t="shared" si="14"/>
        <v>0.03494955639679125</v>
      </c>
      <c r="U26" s="65">
        <f t="shared" si="14"/>
        <v>0.033901381719889004</v>
      </c>
      <c r="V26" s="65">
        <f t="shared" si="14"/>
        <v>0.03897217871261281</v>
      </c>
      <c r="W26" s="65">
        <f t="shared" si="14"/>
        <v>0.03306006024754561</v>
      </c>
      <c r="X26" s="65">
        <f t="shared" si="14"/>
        <v>0.03613667010391053</v>
      </c>
      <c r="Y26" s="65">
        <f t="shared" si="14"/>
        <v>0.041597087219325354</v>
      </c>
      <c r="Z26" s="65">
        <f t="shared" si="14"/>
        <v>0.03728432400489984</v>
      </c>
      <c r="AA26" s="65">
        <f t="shared" si="14"/>
        <v>0.046553157171424574</v>
      </c>
      <c r="AB26" s="40"/>
    </row>
    <row r="27" spans="2:28" ht="12.75">
      <c r="B27" s="40" t="s">
        <v>175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65">
        <f t="shared" si="14"/>
        <v>0.007509883022242364</v>
      </c>
      <c r="N27" s="65">
        <f t="shared" si="14"/>
        <v>0.00914450584497261</v>
      </c>
      <c r="O27" s="65">
        <f t="shared" si="14"/>
        <v>0.010876427710497618</v>
      </c>
      <c r="P27" s="65">
        <f t="shared" si="14"/>
        <v>0.010988009378399815</v>
      </c>
      <c r="Q27" s="65">
        <f t="shared" si="14"/>
        <v>0.0095438973304671</v>
      </c>
      <c r="R27" s="65">
        <f t="shared" si="14"/>
        <v>0.013061034909238859</v>
      </c>
      <c r="S27" s="65">
        <f t="shared" si="14"/>
        <v>0.022852274306715065</v>
      </c>
      <c r="T27" s="65">
        <f t="shared" si="14"/>
        <v>0.03040908241381711</v>
      </c>
      <c r="U27" s="65">
        <f t="shared" si="14"/>
        <v>0.032479763051573664</v>
      </c>
      <c r="V27" s="65">
        <f t="shared" si="14"/>
        <v>0.0415336842890399</v>
      </c>
      <c r="W27" s="65">
        <f t="shared" si="14"/>
        <v>0.04472131608110006</v>
      </c>
      <c r="X27" s="65">
        <f t="shared" si="14"/>
        <v>0.04966090267311811</v>
      </c>
      <c r="Y27" s="65">
        <f t="shared" si="14"/>
        <v>0.03907774815489785</v>
      </c>
      <c r="Z27" s="65">
        <f t="shared" si="14"/>
        <v>0.04864136177756621</v>
      </c>
      <c r="AA27" s="65">
        <f t="shared" si="14"/>
        <v>0.04513771735641927</v>
      </c>
      <c r="AB27" s="40"/>
    </row>
    <row r="28" spans="2:28" ht="12.75">
      <c r="B28" s="40" t="s">
        <v>176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65">
        <f t="shared" si="14"/>
        <v>0.007811330374158882</v>
      </c>
      <c r="N28" s="65">
        <f t="shared" si="14"/>
        <v>0.013225951956570552</v>
      </c>
      <c r="O28" s="65">
        <f t="shared" si="14"/>
        <v>0.014865407794294898</v>
      </c>
      <c r="P28" s="65">
        <f t="shared" si="14"/>
        <v>0.008271066007567104</v>
      </c>
      <c r="Q28" s="65">
        <f t="shared" si="14"/>
        <v>0.006289042171521673</v>
      </c>
      <c r="R28" s="65">
        <f t="shared" si="14"/>
        <v>0.01271898161733598</v>
      </c>
      <c r="S28" s="65">
        <f t="shared" si="14"/>
        <v>0.007671577077688707</v>
      </c>
      <c r="T28" s="65">
        <f t="shared" si="14"/>
        <v>0.020840738935572176</v>
      </c>
      <c r="U28" s="65">
        <f t="shared" si="14"/>
        <v>0.026547066181650876</v>
      </c>
      <c r="V28" s="65">
        <f t="shared" si="14"/>
        <v>0.02769762849728932</v>
      </c>
      <c r="W28" s="65">
        <f t="shared" si="14"/>
        <v>0.016542711763879565</v>
      </c>
      <c r="X28" s="65">
        <f t="shared" si="14"/>
        <v>0.021684381692710402</v>
      </c>
      <c r="Y28" s="65">
        <f t="shared" si="14"/>
        <v>0.020399889573797327</v>
      </c>
      <c r="Z28" s="65">
        <f t="shared" si="14"/>
        <v>0.0301110260729682</v>
      </c>
      <c r="AA28" s="65">
        <f t="shared" si="14"/>
        <v>0.033917065102002195</v>
      </c>
      <c r="AB28" s="40"/>
    </row>
    <row r="29" spans="2:28" ht="12.75">
      <c r="B29" s="40" t="s">
        <v>177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65">
        <f t="shared" si="14"/>
        <v>0.09277699774622583</v>
      </c>
      <c r="N29" s="65">
        <f t="shared" si="14"/>
        <v>0.08771532410139632</v>
      </c>
      <c r="O29" s="65">
        <f t="shared" si="14"/>
        <v>0.08010962520805832</v>
      </c>
      <c r="P29" s="65">
        <f t="shared" si="14"/>
        <v>0.08955828822871194</v>
      </c>
      <c r="Q29" s="65">
        <f t="shared" si="14"/>
        <v>0.09207010627010148</v>
      </c>
      <c r="R29" s="65">
        <f t="shared" si="14"/>
        <v>0.09082955124408383</v>
      </c>
      <c r="S29" s="65">
        <f t="shared" si="14"/>
        <v>0.09332067372692433</v>
      </c>
      <c r="T29" s="65">
        <f t="shared" si="14"/>
        <v>0.09981163812532294</v>
      </c>
      <c r="U29" s="65">
        <f t="shared" si="14"/>
        <v>0.10140580293597504</v>
      </c>
      <c r="V29" s="65">
        <f t="shared" si="14"/>
        <v>0.09234767383888229</v>
      </c>
      <c r="W29" s="65">
        <f t="shared" si="14"/>
        <v>0.10333000358987966</v>
      </c>
      <c r="X29" s="65">
        <f t="shared" si="14"/>
        <v>0.028208534940905847</v>
      </c>
      <c r="Y29" s="65">
        <f t="shared" si="14"/>
        <v>0.08257833600067953</v>
      </c>
      <c r="Z29" s="65">
        <f t="shared" si="14"/>
        <v>0.057445887357062395</v>
      </c>
      <c r="AA29" s="65">
        <f t="shared" si="14"/>
        <v>0.03363726885950114</v>
      </c>
      <c r="AB29" s="40"/>
    </row>
    <row r="30" spans="2:28" ht="12.75">
      <c r="B30" s="40" t="s">
        <v>178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65">
        <f t="shared" si="14"/>
        <v>0.01976604448472734</v>
      </c>
      <c r="N30" s="65">
        <f t="shared" si="14"/>
        <v>0.018461886963416017</v>
      </c>
      <c r="O30" s="65">
        <f t="shared" si="14"/>
        <v>0.019817810611588948</v>
      </c>
      <c r="P30" s="65">
        <f t="shared" si="14"/>
        <v>0.016815571711984608</v>
      </c>
      <c r="Q30" s="65">
        <f t="shared" si="14"/>
        <v>0.01619704194349792</v>
      </c>
      <c r="R30" s="65">
        <f t="shared" si="14"/>
        <v>0.01916758630994709</v>
      </c>
      <c r="S30" s="65">
        <f t="shared" si="14"/>
        <v>0.01571138985510647</v>
      </c>
      <c r="T30" s="65">
        <f t="shared" si="14"/>
        <v>0.01579271398678535</v>
      </c>
      <c r="U30" s="65">
        <f t="shared" si="14"/>
        <v>0.01574743713246395</v>
      </c>
      <c r="V30" s="65">
        <f t="shared" si="14"/>
        <v>0.011775074293475914</v>
      </c>
      <c r="W30" s="65">
        <f t="shared" si="14"/>
        <v>0.01323182818523779</v>
      </c>
      <c r="X30" s="65">
        <f t="shared" si="14"/>
        <v>0.014263901007376853</v>
      </c>
      <c r="Y30" s="65">
        <f t="shared" si="14"/>
        <v>0.017577457610431026</v>
      </c>
      <c r="Z30" s="65">
        <f t="shared" si="14"/>
        <v>0.019094596840548008</v>
      </c>
      <c r="AA30" s="65">
        <f t="shared" si="14"/>
        <v>0.022324036966021216</v>
      </c>
      <c r="AB30" s="40"/>
    </row>
    <row r="31" spans="2:28" ht="12.75">
      <c r="B31" s="40" t="s">
        <v>179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65">
        <f t="shared" si="14"/>
        <v>0.07174042348295104</v>
      </c>
      <c r="N31" s="65">
        <f t="shared" si="14"/>
        <v>0.06241592201139388</v>
      </c>
      <c r="O31" s="65">
        <f t="shared" si="14"/>
        <v>0.05314813751937095</v>
      </c>
      <c r="P31" s="65">
        <f t="shared" si="14"/>
        <v>0.06727004400245902</v>
      </c>
      <c r="Q31" s="65">
        <f t="shared" si="14"/>
        <v>0.06595035334486937</v>
      </c>
      <c r="R31" s="65">
        <f t="shared" si="14"/>
        <v>0.06253994372323207</v>
      </c>
      <c r="S31" s="65">
        <f t="shared" si="14"/>
        <v>0.06331126927596557</v>
      </c>
      <c r="T31" s="65">
        <f t="shared" si="14"/>
        <v>0.06334492577296164</v>
      </c>
      <c r="U31" s="65">
        <f t="shared" si="14"/>
        <v>0.05472602838205058</v>
      </c>
      <c r="V31" s="65">
        <f t="shared" si="14"/>
        <v>0.048319220517168956</v>
      </c>
      <c r="W31" s="65">
        <f t="shared" si="14"/>
        <v>0.057888760555026605</v>
      </c>
      <c r="X31" s="65">
        <f t="shared" si="14"/>
        <v>0.058501229475688116</v>
      </c>
      <c r="Y31" s="65">
        <f t="shared" si="14"/>
        <v>0.012687430139017322</v>
      </c>
      <c r="Z31" s="65">
        <f t="shared" si="14"/>
        <v>0</v>
      </c>
      <c r="AA31" s="65">
        <f t="shared" si="14"/>
        <v>0.000917567089378441</v>
      </c>
      <c r="AB31" s="40"/>
    </row>
    <row r="32" spans="2:28" ht="12.75">
      <c r="B32" s="40" t="s">
        <v>170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65">
        <f t="shared" si="14"/>
        <v>0.1394244581028644</v>
      </c>
      <c r="N32" s="65">
        <f t="shared" si="14"/>
        <v>0.16309291747888238</v>
      </c>
      <c r="O32" s="65">
        <f t="shared" si="14"/>
        <v>0.1415923942899779</v>
      </c>
      <c r="P32" s="65">
        <f t="shared" si="14"/>
        <v>0.1316001264416188</v>
      </c>
      <c r="Q32" s="65">
        <f t="shared" si="14"/>
        <v>0.13433173410223925</v>
      </c>
      <c r="R32" s="65">
        <f t="shared" si="14"/>
        <v>0.13850097845244297</v>
      </c>
      <c r="S32" s="65">
        <f t="shared" si="14"/>
        <v>0.1500091156386453</v>
      </c>
      <c r="T32" s="65">
        <f t="shared" si="14"/>
        <v>0.15120437996328034</v>
      </c>
      <c r="U32" s="65">
        <f t="shared" si="14"/>
        <v>0.14991696740521349</v>
      </c>
      <c r="V32" s="65">
        <f t="shared" si="14"/>
        <v>0.12640490238799057</v>
      </c>
      <c r="W32" s="65">
        <f t="shared" si="14"/>
        <v>0.13848546098737308</v>
      </c>
      <c r="X32" s="65">
        <f t="shared" si="14"/>
        <v>0.17001864043785192</v>
      </c>
      <c r="Y32" s="65">
        <f t="shared" si="14"/>
        <v>0.1210962310301491</v>
      </c>
      <c r="Z32" s="65">
        <f t="shared" si="14"/>
        <v>0.1127209082347245</v>
      </c>
      <c r="AA32" s="65">
        <f t="shared" si="14"/>
        <v>0.12730729033797739</v>
      </c>
      <c r="AB32" s="40"/>
    </row>
    <row r="33" spans="2:28" ht="12.75">
      <c r="B33" s="40" t="s">
        <v>168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65">
        <f t="shared" si="14"/>
        <v>1</v>
      </c>
      <c r="N33" s="65">
        <f t="shared" si="14"/>
        <v>1</v>
      </c>
      <c r="O33" s="65">
        <f t="shared" si="14"/>
        <v>1</v>
      </c>
      <c r="P33" s="65">
        <f t="shared" si="14"/>
        <v>1</v>
      </c>
      <c r="Q33" s="65">
        <f t="shared" si="14"/>
        <v>1</v>
      </c>
      <c r="R33" s="65">
        <f t="shared" si="14"/>
        <v>1</v>
      </c>
      <c r="S33" s="65">
        <f t="shared" si="14"/>
        <v>1</v>
      </c>
      <c r="T33" s="65">
        <f t="shared" si="14"/>
        <v>1</v>
      </c>
      <c r="U33" s="65">
        <f t="shared" si="14"/>
        <v>1</v>
      </c>
      <c r="V33" s="65">
        <f t="shared" si="14"/>
        <v>1</v>
      </c>
      <c r="W33" s="65">
        <f t="shared" si="14"/>
        <v>1</v>
      </c>
      <c r="X33" s="65">
        <f t="shared" si="14"/>
        <v>1</v>
      </c>
      <c r="Y33" s="65">
        <f t="shared" si="14"/>
        <v>1</v>
      </c>
      <c r="Z33" s="65">
        <f t="shared" si="14"/>
        <v>1</v>
      </c>
      <c r="AA33" s="65">
        <f t="shared" si="14"/>
        <v>1</v>
      </c>
      <c r="AB33" s="40"/>
    </row>
    <row r="34" spans="2:28" ht="12.7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2:28" ht="12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2:28" ht="12.7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2:28" ht="12.7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2:28" ht="12.7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41" ht="12.75">
      <c r="B41" s="31" t="s">
        <v>86</v>
      </c>
    </row>
    <row r="43" spans="2:3" ht="12.75">
      <c r="B43" s="31" t="s">
        <v>0</v>
      </c>
      <c r="C43" s="32">
        <v>42543.777812500004</v>
      </c>
    </row>
    <row r="44" spans="2:3" ht="12.75">
      <c r="B44" s="31" t="s">
        <v>1</v>
      </c>
      <c r="C44" s="32">
        <v>42600.404797766205</v>
      </c>
    </row>
    <row r="45" spans="2:3" ht="12.75">
      <c r="B45" s="31" t="s">
        <v>2</v>
      </c>
      <c r="C45" s="31" t="s">
        <v>3</v>
      </c>
    </row>
    <row r="47" spans="2:3" ht="12.75">
      <c r="B47" s="31" t="s">
        <v>4</v>
      </c>
      <c r="C47" s="31" t="s">
        <v>87</v>
      </c>
    </row>
    <row r="48" spans="2:3" ht="12.75">
      <c r="B48" s="31" t="s">
        <v>5</v>
      </c>
      <c r="C48" s="31" t="s">
        <v>37</v>
      </c>
    </row>
    <row r="49" spans="2:3" ht="12.75">
      <c r="B49" s="31" t="s">
        <v>6</v>
      </c>
      <c r="C49" s="31" t="s">
        <v>34</v>
      </c>
    </row>
    <row r="51" spans="2:27" ht="12.75">
      <c r="B51" s="33" t="s">
        <v>88</v>
      </c>
      <c r="C51" s="33" t="s">
        <v>7</v>
      </c>
      <c r="D51" s="33" t="s">
        <v>8</v>
      </c>
      <c r="E51" s="33" t="s">
        <v>9</v>
      </c>
      <c r="F51" s="33" t="s">
        <v>10</v>
      </c>
      <c r="G51" s="33" t="s">
        <v>11</v>
      </c>
      <c r="H51" s="33" t="s">
        <v>12</v>
      </c>
      <c r="I51" s="33" t="s">
        <v>13</v>
      </c>
      <c r="J51" s="33" t="s">
        <v>14</v>
      </c>
      <c r="K51" s="33" t="s">
        <v>15</v>
      </c>
      <c r="L51" s="33" t="s">
        <v>16</v>
      </c>
      <c r="M51" s="33" t="s">
        <v>17</v>
      </c>
      <c r="N51" s="33" t="s">
        <v>18</v>
      </c>
      <c r="O51" s="33" t="s">
        <v>19</v>
      </c>
      <c r="P51" s="33" t="s">
        <v>20</v>
      </c>
      <c r="Q51" s="33" t="s">
        <v>21</v>
      </c>
      <c r="R51" s="33" t="s">
        <v>22</v>
      </c>
      <c r="S51" s="33" t="s">
        <v>23</v>
      </c>
      <c r="T51" s="33" t="s">
        <v>24</v>
      </c>
      <c r="U51" s="33" t="s">
        <v>25</v>
      </c>
      <c r="V51" s="33" t="s">
        <v>26</v>
      </c>
      <c r="W51" s="33" t="s">
        <v>27</v>
      </c>
      <c r="X51" s="33" t="s">
        <v>28</v>
      </c>
      <c r="Y51" s="33" t="s">
        <v>29</v>
      </c>
      <c r="Z51" s="33" t="s">
        <v>30</v>
      </c>
      <c r="AA51" s="33" t="s">
        <v>31</v>
      </c>
    </row>
    <row r="52" spans="2:27" ht="12.75">
      <c r="B52" s="33" t="s">
        <v>39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3</v>
      </c>
      <c r="I52" s="34">
        <v>10</v>
      </c>
      <c r="J52" s="34">
        <v>0</v>
      </c>
      <c r="K52" s="34">
        <v>0</v>
      </c>
      <c r="L52" s="34">
        <v>8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9</v>
      </c>
      <c r="Y52" s="34">
        <v>11</v>
      </c>
      <c r="Z52" s="34">
        <v>0</v>
      </c>
      <c r="AA52" s="34">
        <v>0</v>
      </c>
    </row>
    <row r="53" spans="2:27" ht="12.75">
      <c r="B53" s="33" t="s">
        <v>40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10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</row>
    <row r="54" spans="2:27" ht="12.75">
      <c r="B54" s="33" t="s">
        <v>41</v>
      </c>
      <c r="C54" s="34">
        <v>0</v>
      </c>
      <c r="D54" s="34">
        <v>31</v>
      </c>
      <c r="E54" s="34">
        <v>45</v>
      </c>
      <c r="F54" s="34">
        <v>31</v>
      </c>
      <c r="G54" s="34">
        <v>31</v>
      </c>
      <c r="H54" s="34">
        <v>57</v>
      </c>
      <c r="I54" s="34">
        <v>75</v>
      </c>
      <c r="J54" s="34">
        <v>112</v>
      </c>
      <c r="K54" s="34">
        <v>95</v>
      </c>
      <c r="L54" s="34">
        <v>109</v>
      </c>
      <c r="M54" s="34">
        <v>112</v>
      </c>
      <c r="N54" s="34">
        <v>124</v>
      </c>
      <c r="O54" s="34">
        <v>141</v>
      </c>
      <c r="P54" s="34">
        <v>131</v>
      </c>
      <c r="Q54" s="34">
        <v>69</v>
      </c>
      <c r="R54" s="34">
        <v>60</v>
      </c>
      <c r="S54" s="34">
        <v>42</v>
      </c>
      <c r="T54" s="34">
        <v>17</v>
      </c>
      <c r="U54" s="34">
        <v>19</v>
      </c>
      <c r="V54" s="34">
        <v>22</v>
      </c>
      <c r="W54" s="34">
        <v>21</v>
      </c>
      <c r="X54" s="34">
        <v>17</v>
      </c>
      <c r="Y54" s="34">
        <v>22</v>
      </c>
      <c r="Z54" s="34">
        <v>23</v>
      </c>
      <c r="AA54" s="34">
        <v>27</v>
      </c>
    </row>
    <row r="55" spans="2:33" ht="12.75">
      <c r="B55" s="33" t="s">
        <v>42</v>
      </c>
      <c r="C55" s="34">
        <v>2392</v>
      </c>
      <c r="D55" s="34">
        <v>3695</v>
      </c>
      <c r="E55" s="34">
        <v>3685</v>
      </c>
      <c r="F55" s="34">
        <v>4108</v>
      </c>
      <c r="G55" s="34">
        <v>4903</v>
      </c>
      <c r="H55" s="34">
        <v>3923</v>
      </c>
      <c r="I55" s="34">
        <v>4662</v>
      </c>
      <c r="J55" s="34">
        <v>6024</v>
      </c>
      <c r="K55" s="34">
        <v>7037</v>
      </c>
      <c r="L55" s="34">
        <v>9354</v>
      </c>
      <c r="M55" s="34">
        <v>11710</v>
      </c>
      <c r="N55" s="34">
        <v>10104</v>
      </c>
      <c r="O55" s="34">
        <v>10168</v>
      </c>
      <c r="P55" s="34">
        <v>11264</v>
      </c>
      <c r="Q55" s="34">
        <v>13135</v>
      </c>
      <c r="R55" s="34">
        <v>13003</v>
      </c>
      <c r="S55" s="34">
        <v>12131</v>
      </c>
      <c r="T55" s="34">
        <v>10482</v>
      </c>
      <c r="U55" s="34">
        <v>8078</v>
      </c>
      <c r="V55" s="34">
        <v>6872</v>
      </c>
      <c r="W55" s="34">
        <v>6708</v>
      </c>
      <c r="X55" s="34">
        <v>6960</v>
      </c>
      <c r="Y55" s="34">
        <v>6264</v>
      </c>
      <c r="Z55" s="34">
        <v>5721</v>
      </c>
      <c r="AA55" s="34">
        <v>4881</v>
      </c>
      <c r="AF55" t="s">
        <v>154</v>
      </c>
      <c r="AG55">
        <v>520732</v>
      </c>
    </row>
    <row r="56" spans="2:33" ht="12.75">
      <c r="B56" s="33" t="s">
        <v>43</v>
      </c>
      <c r="C56" s="34">
        <v>0</v>
      </c>
      <c r="D56" s="34">
        <v>103</v>
      </c>
      <c r="E56" s="34">
        <v>101</v>
      </c>
      <c r="F56" s="34">
        <v>74</v>
      </c>
      <c r="G56" s="34">
        <v>183</v>
      </c>
      <c r="H56" s="34">
        <v>253</v>
      </c>
      <c r="I56" s="34">
        <v>281</v>
      </c>
      <c r="J56" s="34">
        <v>1765</v>
      </c>
      <c r="K56" s="34">
        <v>944</v>
      </c>
      <c r="L56" s="34">
        <v>542</v>
      </c>
      <c r="M56" s="34">
        <v>1594</v>
      </c>
      <c r="N56" s="34">
        <v>280</v>
      </c>
      <c r="O56" s="34">
        <v>336</v>
      </c>
      <c r="P56" s="34">
        <v>437</v>
      </c>
      <c r="Q56" s="34">
        <v>47</v>
      </c>
      <c r="R56" s="34">
        <v>21</v>
      </c>
      <c r="S56" s="34">
        <v>198</v>
      </c>
      <c r="T56" s="34">
        <v>32</v>
      </c>
      <c r="U56" s="34">
        <v>2</v>
      </c>
      <c r="V56" s="34">
        <v>13</v>
      </c>
      <c r="W56" s="34">
        <v>100</v>
      </c>
      <c r="X56" s="34">
        <v>93</v>
      </c>
      <c r="Y56" s="34">
        <v>117</v>
      </c>
      <c r="Z56" s="34">
        <v>42</v>
      </c>
      <c r="AA56" s="34">
        <v>39</v>
      </c>
      <c r="AF56" t="s">
        <v>91</v>
      </c>
      <c r="AG56">
        <v>150297</v>
      </c>
    </row>
    <row r="57" spans="2:33" ht="12.75">
      <c r="B57" s="33" t="s">
        <v>44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22</v>
      </c>
      <c r="I57" s="34">
        <v>0</v>
      </c>
      <c r="J57" s="34">
        <v>0</v>
      </c>
      <c r="K57" s="34">
        <v>118</v>
      </c>
      <c r="L57" s="34">
        <v>154</v>
      </c>
      <c r="M57" s="34">
        <v>668</v>
      </c>
      <c r="N57" s="34">
        <v>845</v>
      </c>
      <c r="O57" s="34">
        <v>1131</v>
      </c>
      <c r="P57" s="34">
        <v>270</v>
      </c>
      <c r="Q57" s="34">
        <v>1106</v>
      </c>
      <c r="R57" s="34">
        <v>337</v>
      </c>
      <c r="S57" s="34">
        <v>923</v>
      </c>
      <c r="T57" s="34">
        <v>370</v>
      </c>
      <c r="U57" s="34">
        <v>33</v>
      </c>
      <c r="V57" s="34">
        <v>0</v>
      </c>
      <c r="W57" s="34">
        <v>0</v>
      </c>
      <c r="X57" s="34">
        <v>64</v>
      </c>
      <c r="Y57" s="34">
        <v>107</v>
      </c>
      <c r="Z57" s="34">
        <v>40</v>
      </c>
      <c r="AA57" s="34">
        <v>32</v>
      </c>
      <c r="AF57" t="s">
        <v>68</v>
      </c>
      <c r="AG57">
        <v>64797</v>
      </c>
    </row>
    <row r="58" spans="2:33" ht="12.75">
      <c r="B58" s="33" t="s">
        <v>45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1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36</v>
      </c>
      <c r="W58" s="34">
        <v>13</v>
      </c>
      <c r="X58" s="34">
        <v>26</v>
      </c>
      <c r="Y58" s="34">
        <v>0</v>
      </c>
      <c r="Z58" s="34">
        <v>0</v>
      </c>
      <c r="AA58" s="34">
        <v>0</v>
      </c>
      <c r="AF58" t="s">
        <v>104</v>
      </c>
      <c r="AG58">
        <v>45156</v>
      </c>
    </row>
    <row r="59" spans="2:33" ht="12.75">
      <c r="B59" s="33" t="s">
        <v>46</v>
      </c>
      <c r="C59" s="34">
        <v>420</v>
      </c>
      <c r="D59" s="34">
        <v>523</v>
      </c>
      <c r="E59" s="34">
        <v>381</v>
      </c>
      <c r="F59" s="34">
        <v>325</v>
      </c>
      <c r="G59" s="34">
        <v>311</v>
      </c>
      <c r="H59" s="34">
        <v>213</v>
      </c>
      <c r="I59" s="34">
        <v>275</v>
      </c>
      <c r="J59" s="34">
        <v>218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70</v>
      </c>
      <c r="AA59" s="34">
        <v>81</v>
      </c>
      <c r="AF59" t="s">
        <v>145</v>
      </c>
      <c r="AG59">
        <v>44218</v>
      </c>
    </row>
    <row r="60" spans="2:33" ht="12.75">
      <c r="B60" s="33" t="s">
        <v>47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5</v>
      </c>
      <c r="M60" s="34">
        <v>23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67</v>
      </c>
      <c r="Y60" s="34">
        <v>0</v>
      </c>
      <c r="Z60" s="34">
        <v>0</v>
      </c>
      <c r="AA60" s="34">
        <v>0</v>
      </c>
      <c r="AF60" t="s">
        <v>119</v>
      </c>
      <c r="AG60">
        <v>31697</v>
      </c>
    </row>
    <row r="61" spans="2:33" ht="12.75">
      <c r="B61" s="33" t="s">
        <v>48</v>
      </c>
      <c r="C61" s="34">
        <v>20</v>
      </c>
      <c r="D61" s="34">
        <v>124</v>
      </c>
      <c r="E61" s="34">
        <v>0</v>
      </c>
      <c r="F61" s="34">
        <v>0</v>
      </c>
      <c r="G61" s="34">
        <v>0</v>
      </c>
      <c r="H61" s="34">
        <v>55</v>
      </c>
      <c r="I61" s="34">
        <v>0</v>
      </c>
      <c r="J61" s="34">
        <v>64</v>
      </c>
      <c r="K61" s="34">
        <v>21</v>
      </c>
      <c r="L61" s="34">
        <v>100</v>
      </c>
      <c r="M61" s="34">
        <v>501</v>
      </c>
      <c r="N61" s="34">
        <v>372</v>
      </c>
      <c r="O61" s="34">
        <v>8</v>
      </c>
      <c r="P61" s="34">
        <v>0</v>
      </c>
      <c r="Q61" s="34">
        <v>12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19</v>
      </c>
      <c r="X61" s="34">
        <v>156</v>
      </c>
      <c r="Y61" s="34">
        <v>5</v>
      </c>
      <c r="Z61" s="34">
        <v>21</v>
      </c>
      <c r="AA61" s="34">
        <v>50</v>
      </c>
      <c r="AF61" t="s">
        <v>140</v>
      </c>
      <c r="AG61">
        <v>22628</v>
      </c>
    </row>
    <row r="62" spans="2:33" ht="12.75">
      <c r="B62" s="33" t="s">
        <v>49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6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F62" t="s">
        <v>137</v>
      </c>
      <c r="AG62">
        <v>21940</v>
      </c>
    </row>
    <row r="63" spans="2:33" ht="12.75">
      <c r="B63" s="33" t="s">
        <v>50</v>
      </c>
      <c r="C63" s="34">
        <v>655</v>
      </c>
      <c r="D63" s="34">
        <v>376</v>
      </c>
      <c r="E63" s="34">
        <v>254</v>
      </c>
      <c r="F63" s="34">
        <v>441</v>
      </c>
      <c r="G63" s="34">
        <v>420</v>
      </c>
      <c r="H63" s="34">
        <v>258</v>
      </c>
      <c r="I63" s="34">
        <v>344</v>
      </c>
      <c r="J63" s="34">
        <v>222</v>
      </c>
      <c r="K63" s="34">
        <v>209</v>
      </c>
      <c r="L63" s="34">
        <v>190</v>
      </c>
      <c r="M63" s="34">
        <v>204</v>
      </c>
      <c r="N63" s="34">
        <v>250</v>
      </c>
      <c r="O63" s="34">
        <v>399</v>
      </c>
      <c r="P63" s="34">
        <v>553</v>
      </c>
      <c r="Q63" s="34">
        <v>462</v>
      </c>
      <c r="R63" s="34">
        <v>825</v>
      </c>
      <c r="S63" s="34">
        <v>657</v>
      </c>
      <c r="T63" s="34">
        <v>856</v>
      </c>
      <c r="U63" s="34">
        <v>361</v>
      </c>
      <c r="V63" s="34">
        <v>484</v>
      </c>
      <c r="W63" s="34">
        <v>316</v>
      </c>
      <c r="X63" s="34">
        <v>407</v>
      </c>
      <c r="Y63" s="34">
        <v>691</v>
      </c>
      <c r="Z63" s="34">
        <v>303</v>
      </c>
      <c r="AA63" s="34">
        <v>397</v>
      </c>
      <c r="AF63" t="s">
        <v>100</v>
      </c>
      <c r="AG63">
        <v>20602</v>
      </c>
    </row>
    <row r="64" spans="2:33" ht="12.75">
      <c r="B64" s="33" t="s">
        <v>51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F64" t="s">
        <v>94</v>
      </c>
      <c r="AG64">
        <v>16486</v>
      </c>
    </row>
    <row r="65" spans="2:33" ht="12.75">
      <c r="B65" s="33" t="s">
        <v>52</v>
      </c>
      <c r="C65" s="34">
        <v>0</v>
      </c>
      <c r="D65" s="34">
        <v>0</v>
      </c>
      <c r="E65" s="34">
        <v>1006</v>
      </c>
      <c r="F65" s="34">
        <v>1190</v>
      </c>
      <c r="G65" s="34">
        <v>895</v>
      </c>
      <c r="H65" s="34">
        <v>1528</v>
      </c>
      <c r="I65" s="34">
        <v>1846</v>
      </c>
      <c r="J65" s="34">
        <v>823</v>
      </c>
      <c r="K65" s="34">
        <v>222</v>
      </c>
      <c r="L65" s="34">
        <v>0</v>
      </c>
      <c r="M65" s="34">
        <v>106</v>
      </c>
      <c r="N65" s="34">
        <v>31</v>
      </c>
      <c r="O65" s="34">
        <v>11</v>
      </c>
      <c r="P65" s="34">
        <v>11</v>
      </c>
      <c r="Q65" s="34">
        <v>0</v>
      </c>
      <c r="R65" s="34">
        <v>11</v>
      </c>
      <c r="S65" s="34">
        <v>0</v>
      </c>
      <c r="T65" s="34">
        <v>0</v>
      </c>
      <c r="U65" s="34">
        <v>135</v>
      </c>
      <c r="V65" s="34">
        <v>6</v>
      </c>
      <c r="W65" s="34">
        <v>0</v>
      </c>
      <c r="X65" s="34">
        <v>10</v>
      </c>
      <c r="Y65" s="34">
        <v>0</v>
      </c>
      <c r="Z65" s="34">
        <v>13</v>
      </c>
      <c r="AA65" s="34">
        <v>1</v>
      </c>
      <c r="AF65" t="s">
        <v>102</v>
      </c>
      <c r="AG65">
        <v>16350</v>
      </c>
    </row>
    <row r="66" spans="2:33" ht="12.75">
      <c r="B66" s="33" t="s">
        <v>53</v>
      </c>
      <c r="C66" s="34">
        <v>0</v>
      </c>
      <c r="D66" s="34">
        <v>0</v>
      </c>
      <c r="E66" s="34">
        <v>40</v>
      </c>
      <c r="F66" s="34">
        <v>79</v>
      </c>
      <c r="G66" s="34">
        <v>98</v>
      </c>
      <c r="H66" s="34">
        <v>0</v>
      </c>
      <c r="I66" s="34">
        <v>0</v>
      </c>
      <c r="J66" s="34">
        <v>212</v>
      </c>
      <c r="K66" s="34">
        <v>390</v>
      </c>
      <c r="L66" s="34">
        <v>312</v>
      </c>
      <c r="M66" s="34">
        <v>466</v>
      </c>
      <c r="N66" s="34">
        <v>361</v>
      </c>
      <c r="O66" s="34">
        <v>393</v>
      </c>
      <c r="P66" s="34">
        <v>462</v>
      </c>
      <c r="Q66" s="34">
        <v>446</v>
      </c>
      <c r="R66" s="34">
        <v>476</v>
      </c>
      <c r="S66" s="34">
        <v>236</v>
      </c>
      <c r="T66" s="34">
        <v>189</v>
      </c>
      <c r="U66" s="34">
        <v>128</v>
      </c>
      <c r="V66" s="34">
        <v>113</v>
      </c>
      <c r="W66" s="34">
        <v>111</v>
      </c>
      <c r="X66" s="34">
        <v>100</v>
      </c>
      <c r="Y66" s="34">
        <v>76</v>
      </c>
      <c r="Z66" s="34">
        <v>63</v>
      </c>
      <c r="AA66" s="34">
        <v>63</v>
      </c>
      <c r="AF66" t="s">
        <v>110</v>
      </c>
      <c r="AG66">
        <v>10851</v>
      </c>
    </row>
    <row r="67" spans="2:33" ht="12.75">
      <c r="B67" s="33" t="s">
        <v>54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F67" t="s">
        <v>114</v>
      </c>
      <c r="AG67">
        <v>7358</v>
      </c>
    </row>
    <row r="68" spans="2:33" ht="12.75">
      <c r="B68" s="33" t="s">
        <v>55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417</v>
      </c>
      <c r="M68" s="34">
        <v>320</v>
      </c>
      <c r="N68" s="34">
        <v>664</v>
      </c>
      <c r="O68" s="34">
        <v>0</v>
      </c>
      <c r="P68" s="34">
        <v>457</v>
      </c>
      <c r="Q68" s="34">
        <v>697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290</v>
      </c>
      <c r="Y68" s="34">
        <v>28</v>
      </c>
      <c r="Z68" s="34">
        <v>6</v>
      </c>
      <c r="AA68" s="34">
        <v>17</v>
      </c>
      <c r="AF68" t="s">
        <v>117</v>
      </c>
      <c r="AG68">
        <v>6183</v>
      </c>
    </row>
    <row r="69" spans="2:33" ht="12.75">
      <c r="B69" s="33" t="s">
        <v>56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135</v>
      </c>
      <c r="AA69" s="34">
        <v>0</v>
      </c>
      <c r="AF69" t="s">
        <v>101</v>
      </c>
      <c r="AG69">
        <v>5975</v>
      </c>
    </row>
    <row r="70" spans="2:33" ht="12.75">
      <c r="B70" s="33" t="s">
        <v>57</v>
      </c>
      <c r="C70" s="34">
        <v>1354</v>
      </c>
      <c r="D70" s="34">
        <v>1156</v>
      </c>
      <c r="E70" s="34">
        <v>941</v>
      </c>
      <c r="F70" s="34">
        <v>897</v>
      </c>
      <c r="G70" s="34">
        <v>1362</v>
      </c>
      <c r="H70" s="34">
        <v>1162</v>
      </c>
      <c r="I70" s="34">
        <v>761</v>
      </c>
      <c r="J70" s="34">
        <v>706</v>
      </c>
      <c r="K70" s="34">
        <v>476</v>
      </c>
      <c r="L70" s="34">
        <v>308</v>
      </c>
      <c r="M70" s="34">
        <v>281</v>
      </c>
      <c r="N70" s="34">
        <v>263</v>
      </c>
      <c r="O70" s="34">
        <v>1323</v>
      </c>
      <c r="P70" s="34">
        <v>866</v>
      </c>
      <c r="Q70" s="34">
        <v>834</v>
      </c>
      <c r="R70" s="34">
        <v>1129</v>
      </c>
      <c r="S70" s="34">
        <v>910</v>
      </c>
      <c r="T70" s="34">
        <v>1042</v>
      </c>
      <c r="U70" s="34">
        <v>1297</v>
      </c>
      <c r="V70" s="34">
        <v>974</v>
      </c>
      <c r="W70" s="34">
        <v>690</v>
      </c>
      <c r="X70" s="34">
        <v>633</v>
      </c>
      <c r="Y70" s="34">
        <v>744</v>
      </c>
      <c r="Z70" s="34">
        <v>890</v>
      </c>
      <c r="AA70" s="34">
        <v>692</v>
      </c>
      <c r="AF70" t="s">
        <v>105</v>
      </c>
      <c r="AG70">
        <v>5061</v>
      </c>
    </row>
    <row r="71" spans="2:33" ht="12.75">
      <c r="B71" s="33" t="s">
        <v>58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51</v>
      </c>
      <c r="J71" s="34">
        <v>25</v>
      </c>
      <c r="K71" s="34">
        <v>46</v>
      </c>
      <c r="L71" s="34">
        <v>51</v>
      </c>
      <c r="M71" s="34">
        <v>57</v>
      </c>
      <c r="N71" s="34">
        <v>63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F71" t="s">
        <v>142</v>
      </c>
      <c r="AG71">
        <v>4816</v>
      </c>
    </row>
    <row r="72" spans="2:33" ht="12.75">
      <c r="B72" s="33" t="s">
        <v>59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80</v>
      </c>
      <c r="L72" s="34">
        <v>95</v>
      </c>
      <c r="M72" s="34">
        <v>163</v>
      </c>
      <c r="N72" s="34">
        <v>40</v>
      </c>
      <c r="O72" s="34">
        <v>207</v>
      </c>
      <c r="P72" s="34">
        <v>161</v>
      </c>
      <c r="Q72" s="34">
        <v>582</v>
      </c>
      <c r="R72" s="34">
        <v>405</v>
      </c>
      <c r="S72" s="34">
        <v>430</v>
      </c>
      <c r="T72" s="34">
        <v>574</v>
      </c>
      <c r="U72" s="34">
        <v>498</v>
      </c>
      <c r="V72" s="34">
        <v>211</v>
      </c>
      <c r="W72" s="34">
        <v>231</v>
      </c>
      <c r="X72" s="34">
        <v>238</v>
      </c>
      <c r="Y72" s="34">
        <v>211</v>
      </c>
      <c r="Z72" s="34">
        <v>403</v>
      </c>
      <c r="AA72" s="34">
        <v>420</v>
      </c>
      <c r="AF72" t="s">
        <v>106</v>
      </c>
      <c r="AG72">
        <v>3533</v>
      </c>
    </row>
    <row r="73" spans="2:33" ht="12.75">
      <c r="B73" s="33" t="s">
        <v>60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80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F73" t="s">
        <v>98</v>
      </c>
      <c r="AG73">
        <v>3384</v>
      </c>
    </row>
    <row r="74" spans="2:33" ht="12.75">
      <c r="B74" s="33" t="s">
        <v>61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10</v>
      </c>
      <c r="K74" s="34">
        <v>92</v>
      </c>
      <c r="L74" s="34">
        <v>231</v>
      </c>
      <c r="M74" s="34">
        <v>86</v>
      </c>
      <c r="N74" s="34">
        <v>118</v>
      </c>
      <c r="O74" s="34">
        <v>372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72</v>
      </c>
      <c r="X74" s="34">
        <v>0</v>
      </c>
      <c r="Y74" s="34">
        <v>0</v>
      </c>
      <c r="Z74" s="34">
        <v>0</v>
      </c>
      <c r="AA74" s="34">
        <v>0</v>
      </c>
      <c r="AF74" t="s">
        <v>112</v>
      </c>
      <c r="AG74">
        <v>3092</v>
      </c>
    </row>
    <row r="75" spans="2:33" ht="12.75">
      <c r="B75" s="33" t="s">
        <v>62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1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F75" t="s">
        <v>96</v>
      </c>
      <c r="AG75">
        <v>2015</v>
      </c>
    </row>
    <row r="76" spans="2:33" ht="12.75">
      <c r="B76" s="33" t="s">
        <v>63</v>
      </c>
      <c r="C76" s="34">
        <v>0</v>
      </c>
      <c r="D76" s="34">
        <v>0</v>
      </c>
      <c r="E76" s="34">
        <v>5</v>
      </c>
      <c r="F76" s="34">
        <v>31</v>
      </c>
      <c r="G76" s="34">
        <v>31</v>
      </c>
      <c r="H76" s="34">
        <v>0</v>
      </c>
      <c r="I76" s="34">
        <v>0</v>
      </c>
      <c r="J76" s="34">
        <v>24</v>
      </c>
      <c r="K76" s="34">
        <v>23</v>
      </c>
      <c r="L76" s="34">
        <v>24</v>
      </c>
      <c r="M76" s="34">
        <v>15</v>
      </c>
      <c r="N76" s="34">
        <v>15</v>
      </c>
      <c r="O76" s="34">
        <v>14</v>
      </c>
      <c r="P76" s="34">
        <v>16</v>
      </c>
      <c r="Q76" s="34">
        <v>93</v>
      </c>
      <c r="R76" s="34">
        <v>31</v>
      </c>
      <c r="S76" s="34">
        <v>173</v>
      </c>
      <c r="T76" s="34">
        <v>22</v>
      </c>
      <c r="U76" s="34">
        <v>18</v>
      </c>
      <c r="V76" s="34">
        <v>14</v>
      </c>
      <c r="W76" s="34">
        <v>13</v>
      </c>
      <c r="X76" s="34">
        <v>14</v>
      </c>
      <c r="Y76" s="34">
        <v>71</v>
      </c>
      <c r="Z76" s="34">
        <v>10</v>
      </c>
      <c r="AA76" s="34">
        <v>12</v>
      </c>
      <c r="AF76" t="s">
        <v>95</v>
      </c>
      <c r="AG76">
        <v>1781</v>
      </c>
    </row>
    <row r="77" spans="2:33" ht="12.75">
      <c r="B77" s="33" t="s">
        <v>64</v>
      </c>
      <c r="C77" s="34">
        <v>0</v>
      </c>
      <c r="D77" s="34">
        <v>0</v>
      </c>
      <c r="E77" s="34">
        <v>7</v>
      </c>
      <c r="F77" s="34">
        <v>124</v>
      </c>
      <c r="G77" s="34">
        <v>0</v>
      </c>
      <c r="H77" s="34">
        <v>48</v>
      </c>
      <c r="I77" s="34">
        <v>0</v>
      </c>
      <c r="J77" s="34">
        <v>0</v>
      </c>
      <c r="K77" s="34">
        <v>47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1</v>
      </c>
      <c r="AA77" s="34">
        <v>0</v>
      </c>
      <c r="AF77" t="s">
        <v>99</v>
      </c>
      <c r="AG77">
        <v>1397</v>
      </c>
    </row>
    <row r="78" spans="2:33" ht="12.75">
      <c r="B78" s="33" t="s">
        <v>65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6</v>
      </c>
      <c r="I78" s="34">
        <v>49</v>
      </c>
      <c r="J78" s="34">
        <v>81</v>
      </c>
      <c r="K78" s="34">
        <v>0</v>
      </c>
      <c r="L78" s="34">
        <v>0</v>
      </c>
      <c r="M78" s="34">
        <v>89</v>
      </c>
      <c r="N78" s="34">
        <v>91</v>
      </c>
      <c r="O78" s="34">
        <v>109</v>
      </c>
      <c r="P78" s="34">
        <v>66</v>
      </c>
      <c r="Q78" s="34">
        <v>0</v>
      </c>
      <c r="R78" s="34">
        <v>244</v>
      </c>
      <c r="S78" s="34">
        <v>404</v>
      </c>
      <c r="T78" s="34">
        <v>364</v>
      </c>
      <c r="U78" s="34">
        <v>0</v>
      </c>
      <c r="V78" s="34">
        <v>184</v>
      </c>
      <c r="W78" s="34">
        <v>19</v>
      </c>
      <c r="X78" s="34">
        <v>118</v>
      </c>
      <c r="Y78" s="34">
        <v>0</v>
      </c>
      <c r="Z78" s="34">
        <v>0</v>
      </c>
      <c r="AA78" s="34">
        <v>0</v>
      </c>
      <c r="AF78" t="s">
        <v>103</v>
      </c>
      <c r="AG78">
        <v>1217</v>
      </c>
    </row>
    <row r="79" spans="2:33" ht="12.75">
      <c r="B79" s="33" t="s">
        <v>66</v>
      </c>
      <c r="C79" s="34">
        <v>32339</v>
      </c>
      <c r="D79" s="34">
        <v>34061</v>
      </c>
      <c r="E79" s="34">
        <v>34775</v>
      </c>
      <c r="F79" s="34">
        <v>29408</v>
      </c>
      <c r="G79" s="34">
        <v>38517</v>
      </c>
      <c r="H79" s="34">
        <v>42816</v>
      </c>
      <c r="I79" s="34">
        <v>50401</v>
      </c>
      <c r="J79" s="34">
        <v>52715</v>
      </c>
      <c r="K79" s="34">
        <v>51216</v>
      </c>
      <c r="L79" s="34">
        <v>49793</v>
      </c>
      <c r="M79" s="34">
        <v>45765</v>
      </c>
      <c r="N79" s="34">
        <v>49328</v>
      </c>
      <c r="O79" s="34">
        <v>43625</v>
      </c>
      <c r="P79" s="34">
        <v>38676</v>
      </c>
      <c r="Q79" s="34">
        <v>34430</v>
      </c>
      <c r="R79" s="34">
        <v>28824</v>
      </c>
      <c r="S79" s="34">
        <v>30914</v>
      </c>
      <c r="T79" s="34">
        <v>30855</v>
      </c>
      <c r="U79" s="34">
        <v>28563</v>
      </c>
      <c r="V79" s="34">
        <v>25110</v>
      </c>
      <c r="W79" s="34">
        <v>28535</v>
      </c>
      <c r="X79" s="34">
        <v>22188</v>
      </c>
      <c r="Y79" s="34">
        <v>22089</v>
      </c>
      <c r="Z79" s="34">
        <v>19745</v>
      </c>
      <c r="AA79" s="34">
        <v>19779</v>
      </c>
      <c r="AF79" t="s">
        <v>93</v>
      </c>
      <c r="AG79">
        <v>773</v>
      </c>
    </row>
    <row r="80" spans="2:33" ht="12.75">
      <c r="B80" s="33" t="s">
        <v>67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F80" t="s">
        <v>129</v>
      </c>
      <c r="AG80">
        <v>446</v>
      </c>
    </row>
    <row r="81" spans="2:33" ht="12.75">
      <c r="B81" s="33" t="s">
        <v>68</v>
      </c>
      <c r="C81" s="34">
        <v>52451</v>
      </c>
      <c r="D81" s="34">
        <v>64131</v>
      </c>
      <c r="E81" s="34">
        <v>73217</v>
      </c>
      <c r="F81" s="34">
        <v>82933</v>
      </c>
      <c r="G81" s="34">
        <v>91624</v>
      </c>
      <c r="H81" s="34">
        <v>101439</v>
      </c>
      <c r="I81" s="34">
        <v>110542</v>
      </c>
      <c r="J81" s="34">
        <v>113500</v>
      </c>
      <c r="K81" s="34">
        <v>114120</v>
      </c>
      <c r="L81" s="34">
        <v>106948</v>
      </c>
      <c r="M81" s="34">
        <v>114859</v>
      </c>
      <c r="N81" s="34">
        <v>107143</v>
      </c>
      <c r="O81" s="34">
        <v>101788</v>
      </c>
      <c r="P81" s="34">
        <v>104614</v>
      </c>
      <c r="Q81" s="34">
        <v>106900</v>
      </c>
      <c r="R81" s="34">
        <v>96951</v>
      </c>
      <c r="S81" s="34">
        <v>87504</v>
      </c>
      <c r="T81" s="34">
        <v>83795</v>
      </c>
      <c r="U81" s="34">
        <v>85586</v>
      </c>
      <c r="V81" s="34">
        <v>79262</v>
      </c>
      <c r="W81" s="34">
        <v>71589</v>
      </c>
      <c r="X81" s="34">
        <v>63727</v>
      </c>
      <c r="Y81" s="34">
        <v>58948</v>
      </c>
      <c r="Z81" s="34">
        <v>58600</v>
      </c>
      <c r="AA81" s="34">
        <v>64797</v>
      </c>
      <c r="AF81" t="s">
        <v>147</v>
      </c>
      <c r="AG81">
        <v>339</v>
      </c>
    </row>
    <row r="82" spans="2:33" ht="12.75">
      <c r="B82" s="33" t="s">
        <v>89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5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F82" t="s">
        <v>109</v>
      </c>
      <c r="AG82">
        <v>292</v>
      </c>
    </row>
    <row r="83" spans="2:33" ht="12.75">
      <c r="B83" s="33" t="s">
        <v>69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F83" t="s">
        <v>153</v>
      </c>
      <c r="AG83">
        <v>228</v>
      </c>
    </row>
    <row r="84" spans="2:33" ht="12.75">
      <c r="B84" s="33" t="s">
        <v>70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F84" t="s">
        <v>118</v>
      </c>
      <c r="AG84">
        <v>199</v>
      </c>
    </row>
    <row r="85" spans="2:33" ht="12.75">
      <c r="B85" s="33" t="s">
        <v>72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F85" t="s">
        <v>155</v>
      </c>
      <c r="AG85">
        <v>188</v>
      </c>
    </row>
    <row r="86" spans="2:33" ht="12.75">
      <c r="B86" s="33" t="s">
        <v>73</v>
      </c>
      <c r="C86" s="34">
        <v>0</v>
      </c>
      <c r="D86" s="34">
        <v>0</v>
      </c>
      <c r="E86" s="34">
        <v>0</v>
      </c>
      <c r="F86" s="34">
        <v>0</v>
      </c>
      <c r="G86" s="34">
        <v>28</v>
      </c>
      <c r="H86" s="34">
        <v>0</v>
      </c>
      <c r="I86" s="34">
        <v>0</v>
      </c>
      <c r="J86" s="34">
        <v>0</v>
      </c>
      <c r="K86" s="34">
        <v>0</v>
      </c>
      <c r="L86" s="34">
        <v>133</v>
      </c>
      <c r="M86" s="34">
        <v>705</v>
      </c>
      <c r="N86" s="34">
        <v>424</v>
      </c>
      <c r="O86" s="34">
        <v>0</v>
      </c>
      <c r="P86" s="34">
        <v>0</v>
      </c>
      <c r="Q86" s="34">
        <v>170</v>
      </c>
      <c r="R86" s="34">
        <v>271</v>
      </c>
      <c r="S86" s="34">
        <v>29</v>
      </c>
      <c r="T86" s="34">
        <v>904</v>
      </c>
      <c r="U86" s="34">
        <v>239</v>
      </c>
      <c r="V86" s="34">
        <v>779</v>
      </c>
      <c r="W86" s="34">
        <v>618</v>
      </c>
      <c r="X86" s="34">
        <v>232</v>
      </c>
      <c r="Y86" s="34">
        <v>977</v>
      </c>
      <c r="Z86" s="34">
        <v>394</v>
      </c>
      <c r="AA86" s="34">
        <v>139</v>
      </c>
      <c r="AF86" t="s">
        <v>122</v>
      </c>
      <c r="AG86">
        <v>184</v>
      </c>
    </row>
    <row r="87" spans="2:33" ht="12.75">
      <c r="B87" s="33" t="s">
        <v>90</v>
      </c>
      <c r="C87" s="34">
        <v>0</v>
      </c>
      <c r="D87" s="34">
        <v>0</v>
      </c>
      <c r="E87" s="34">
        <v>45</v>
      </c>
      <c r="F87" s="34">
        <v>0</v>
      </c>
      <c r="G87" s="34">
        <v>7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551</v>
      </c>
      <c r="R87" s="34">
        <v>86</v>
      </c>
      <c r="S87" s="34">
        <v>121</v>
      </c>
      <c r="T87" s="34">
        <v>139</v>
      </c>
      <c r="U87" s="34">
        <v>141</v>
      </c>
      <c r="V87" s="34">
        <v>25</v>
      </c>
      <c r="W87" s="34">
        <v>0</v>
      </c>
      <c r="X87" s="34">
        <v>75</v>
      </c>
      <c r="Y87" s="34">
        <v>0</v>
      </c>
      <c r="Z87" s="34">
        <v>0</v>
      </c>
      <c r="AA87" s="34">
        <v>0</v>
      </c>
      <c r="AF87" t="s">
        <v>139</v>
      </c>
      <c r="AG87">
        <v>153</v>
      </c>
    </row>
    <row r="88" spans="2:33" ht="12.75">
      <c r="B88" s="33" t="s">
        <v>74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F88" t="s">
        <v>73</v>
      </c>
      <c r="AG88">
        <v>139</v>
      </c>
    </row>
    <row r="89" spans="2:33" ht="12.75">
      <c r="B89" s="33" t="s">
        <v>76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459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F89" t="s">
        <v>107</v>
      </c>
      <c r="AG89">
        <v>124</v>
      </c>
    </row>
    <row r="90" spans="2:33" ht="12.75">
      <c r="B90" s="33" t="s">
        <v>91</v>
      </c>
      <c r="C90" s="34">
        <v>34560</v>
      </c>
      <c r="D90" s="34">
        <v>23097</v>
      </c>
      <c r="E90" s="34">
        <v>42959</v>
      </c>
      <c r="F90" s="34">
        <v>68574</v>
      </c>
      <c r="G90" s="34">
        <v>79008</v>
      </c>
      <c r="H90" s="34">
        <v>76340</v>
      </c>
      <c r="I90" s="34">
        <v>90022</v>
      </c>
      <c r="J90" s="34">
        <v>90426</v>
      </c>
      <c r="K90" s="34">
        <v>94070</v>
      </c>
      <c r="L90" s="34">
        <v>107448</v>
      </c>
      <c r="M90" s="34">
        <v>119548</v>
      </c>
      <c r="N90" s="34">
        <v>137520</v>
      </c>
      <c r="O90" s="34">
        <v>156013</v>
      </c>
      <c r="P90" s="34">
        <v>171040</v>
      </c>
      <c r="Q90" s="34">
        <v>186048</v>
      </c>
      <c r="R90" s="34">
        <v>189766</v>
      </c>
      <c r="S90" s="34">
        <v>192147</v>
      </c>
      <c r="T90" s="34">
        <v>188979</v>
      </c>
      <c r="U90" s="34">
        <v>181867</v>
      </c>
      <c r="V90" s="34">
        <v>176563</v>
      </c>
      <c r="W90" s="34">
        <v>181706</v>
      </c>
      <c r="X90" s="34">
        <v>177871</v>
      </c>
      <c r="Y90" s="34">
        <v>176727</v>
      </c>
      <c r="Z90" s="34">
        <v>167988</v>
      </c>
      <c r="AA90" s="34">
        <v>150297</v>
      </c>
      <c r="AF90" t="s">
        <v>115</v>
      </c>
      <c r="AG90">
        <v>104</v>
      </c>
    </row>
    <row r="91" spans="2:33" ht="12.75">
      <c r="B91" s="33" t="s">
        <v>77</v>
      </c>
      <c r="C91" s="34">
        <v>0</v>
      </c>
      <c r="D91" s="34">
        <v>0</v>
      </c>
      <c r="E91" s="34">
        <v>1403</v>
      </c>
      <c r="F91" s="34">
        <v>923</v>
      </c>
      <c r="G91" s="34">
        <v>402</v>
      </c>
      <c r="H91" s="34">
        <v>6</v>
      </c>
      <c r="I91" s="34">
        <v>72</v>
      </c>
      <c r="J91" s="34">
        <v>214</v>
      </c>
      <c r="K91" s="34">
        <v>227</v>
      </c>
      <c r="L91" s="34">
        <v>98</v>
      </c>
      <c r="M91" s="34">
        <v>417</v>
      </c>
      <c r="N91" s="34">
        <v>176</v>
      </c>
      <c r="O91" s="34">
        <v>309</v>
      </c>
      <c r="P91" s="34">
        <v>1110</v>
      </c>
      <c r="Q91" s="34">
        <v>436</v>
      </c>
      <c r="R91" s="34">
        <v>411</v>
      </c>
      <c r="S91" s="34">
        <v>169</v>
      </c>
      <c r="T91" s="34">
        <v>2949</v>
      </c>
      <c r="U91" s="34">
        <v>1822</v>
      </c>
      <c r="V91" s="34">
        <v>1416</v>
      </c>
      <c r="W91" s="34">
        <v>245</v>
      </c>
      <c r="X91" s="34">
        <v>270</v>
      </c>
      <c r="Y91" s="34">
        <v>443</v>
      </c>
      <c r="Z91" s="34">
        <v>341</v>
      </c>
      <c r="AA91" s="34">
        <v>41</v>
      </c>
      <c r="AF91" t="s">
        <v>125</v>
      </c>
      <c r="AG91">
        <v>87</v>
      </c>
    </row>
    <row r="92" spans="2:33" ht="12.75">
      <c r="B92" s="33" t="s">
        <v>92</v>
      </c>
      <c r="C92" s="34">
        <v>40065</v>
      </c>
      <c r="D92" s="34">
        <v>23162</v>
      </c>
      <c r="E92" s="34">
        <v>15332</v>
      </c>
      <c r="F92" s="34">
        <v>277</v>
      </c>
      <c r="G92" s="34">
        <v>125</v>
      </c>
      <c r="H92" s="34">
        <v>0</v>
      </c>
      <c r="I92" s="34">
        <v>1</v>
      </c>
      <c r="J92" s="34">
        <v>48</v>
      </c>
      <c r="K92" s="34">
        <v>183</v>
      </c>
      <c r="L92" s="34">
        <v>738</v>
      </c>
      <c r="M92" s="34">
        <v>236</v>
      </c>
      <c r="N92" s="34">
        <v>380</v>
      </c>
      <c r="O92" s="34">
        <v>1368</v>
      </c>
      <c r="P92" s="34">
        <v>376</v>
      </c>
      <c r="Q92" s="34">
        <v>0</v>
      </c>
      <c r="R92" s="34">
        <v>337</v>
      </c>
      <c r="S92" s="34">
        <v>149</v>
      </c>
      <c r="T92" s="34">
        <v>0</v>
      </c>
      <c r="U92" s="34">
        <v>0</v>
      </c>
      <c r="V92" s="34">
        <v>0</v>
      </c>
      <c r="W92" s="34">
        <v>0</v>
      </c>
      <c r="X92" s="34">
        <v>19</v>
      </c>
      <c r="Y92" s="34">
        <v>0</v>
      </c>
      <c r="Z92" s="34">
        <v>0</v>
      </c>
      <c r="AA92" s="34">
        <v>0</v>
      </c>
      <c r="AF92" t="s">
        <v>97</v>
      </c>
      <c r="AG92">
        <v>55</v>
      </c>
    </row>
    <row r="93" spans="2:33" ht="12.75">
      <c r="B93" s="33" t="s">
        <v>93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39</v>
      </c>
      <c r="K93" s="34">
        <v>8</v>
      </c>
      <c r="L93" s="34">
        <v>0</v>
      </c>
      <c r="M93" s="34">
        <v>0</v>
      </c>
      <c r="N93" s="34">
        <v>61</v>
      </c>
      <c r="O93" s="34">
        <v>0</v>
      </c>
      <c r="P93" s="34">
        <v>0</v>
      </c>
      <c r="Q93" s="34">
        <v>0</v>
      </c>
      <c r="R93" s="34">
        <v>3</v>
      </c>
      <c r="S93" s="34">
        <v>69</v>
      </c>
      <c r="T93" s="34">
        <v>147</v>
      </c>
      <c r="U93" s="34">
        <v>265</v>
      </c>
      <c r="V93" s="34">
        <v>287</v>
      </c>
      <c r="W93" s="34">
        <v>488</v>
      </c>
      <c r="X93" s="34">
        <v>565</v>
      </c>
      <c r="Y93" s="34">
        <v>866</v>
      </c>
      <c r="Z93" s="34">
        <v>1029</v>
      </c>
      <c r="AA93" s="34">
        <v>773</v>
      </c>
      <c r="AF93" t="s">
        <v>77</v>
      </c>
      <c r="AG93">
        <v>41</v>
      </c>
    </row>
    <row r="94" spans="2:33" ht="12.75">
      <c r="B94" s="33" t="s">
        <v>94</v>
      </c>
      <c r="C94" s="34">
        <v>6013</v>
      </c>
      <c r="D94" s="34">
        <v>6347</v>
      </c>
      <c r="E94" s="34">
        <v>6423</v>
      </c>
      <c r="F94" s="34">
        <v>3176</v>
      </c>
      <c r="G94" s="34">
        <v>3538</v>
      </c>
      <c r="H94" s="34">
        <v>4758</v>
      </c>
      <c r="I94" s="34">
        <v>4015</v>
      </c>
      <c r="J94" s="34">
        <v>2108</v>
      </c>
      <c r="K94" s="34">
        <v>2136</v>
      </c>
      <c r="L94" s="34">
        <v>2005</v>
      </c>
      <c r="M94" s="34">
        <v>3861</v>
      </c>
      <c r="N94" s="34">
        <v>6656</v>
      </c>
      <c r="O94" s="34">
        <v>7252</v>
      </c>
      <c r="P94" s="34">
        <v>4265</v>
      </c>
      <c r="Q94" s="34">
        <v>3420</v>
      </c>
      <c r="R94" s="34">
        <v>7065</v>
      </c>
      <c r="S94" s="34">
        <v>4250</v>
      </c>
      <c r="T94" s="34">
        <v>11374</v>
      </c>
      <c r="U94" s="34">
        <v>14771</v>
      </c>
      <c r="V94" s="34">
        <v>14111</v>
      </c>
      <c r="W94" s="34">
        <v>8479</v>
      </c>
      <c r="X94" s="34">
        <v>10935</v>
      </c>
      <c r="Y94" s="34">
        <v>10567</v>
      </c>
      <c r="Z94" s="34">
        <v>14675</v>
      </c>
      <c r="AA94" s="34">
        <v>16486</v>
      </c>
      <c r="AF94" t="s">
        <v>150</v>
      </c>
      <c r="AG94">
        <v>39</v>
      </c>
    </row>
    <row r="95" spans="2:33" ht="12.75">
      <c r="B95" s="33" t="s">
        <v>95</v>
      </c>
      <c r="C95" s="34">
        <v>4138</v>
      </c>
      <c r="D95" s="34">
        <v>4787</v>
      </c>
      <c r="E95" s="34">
        <v>4951</v>
      </c>
      <c r="F95" s="34">
        <v>4624</v>
      </c>
      <c r="G95" s="34">
        <v>2189</v>
      </c>
      <c r="H95" s="34">
        <v>3732</v>
      </c>
      <c r="I95" s="34">
        <v>4552</v>
      </c>
      <c r="J95" s="34">
        <v>4593</v>
      </c>
      <c r="K95" s="34">
        <v>5274</v>
      </c>
      <c r="L95" s="34">
        <v>3917</v>
      </c>
      <c r="M95" s="34">
        <v>3070</v>
      </c>
      <c r="N95" s="34">
        <v>3669</v>
      </c>
      <c r="O95" s="34">
        <v>3743</v>
      </c>
      <c r="P95" s="34">
        <v>3341</v>
      </c>
      <c r="Q95" s="34">
        <v>4024</v>
      </c>
      <c r="R95" s="34">
        <v>4030</v>
      </c>
      <c r="S95" s="34">
        <v>4125</v>
      </c>
      <c r="T95" s="34">
        <v>3676</v>
      </c>
      <c r="U95" s="34">
        <v>2733</v>
      </c>
      <c r="V95" s="34">
        <v>2203</v>
      </c>
      <c r="W95" s="34">
        <v>2093</v>
      </c>
      <c r="X95" s="34">
        <v>1878</v>
      </c>
      <c r="Y95" s="34">
        <v>1697</v>
      </c>
      <c r="Z95" s="34">
        <v>2387</v>
      </c>
      <c r="AA95" s="34">
        <v>1781</v>
      </c>
      <c r="AF95" t="s">
        <v>149</v>
      </c>
      <c r="AG95">
        <v>16</v>
      </c>
    </row>
    <row r="96" spans="2:33" ht="12.75">
      <c r="B96" s="33" t="s">
        <v>96</v>
      </c>
      <c r="C96" s="34">
        <v>2508</v>
      </c>
      <c r="D96" s="34">
        <v>2921</v>
      </c>
      <c r="E96" s="34">
        <v>3262</v>
      </c>
      <c r="F96" s="34">
        <v>2387</v>
      </c>
      <c r="G96" s="34">
        <v>2052</v>
      </c>
      <c r="H96" s="34">
        <v>2926</v>
      </c>
      <c r="I96" s="34">
        <v>2495</v>
      </c>
      <c r="J96" s="34">
        <v>1226</v>
      </c>
      <c r="K96" s="34">
        <v>1811</v>
      </c>
      <c r="L96" s="34">
        <v>1024</v>
      </c>
      <c r="M96" s="34">
        <v>551</v>
      </c>
      <c r="N96" s="34">
        <v>1293</v>
      </c>
      <c r="O96" s="34">
        <v>2025</v>
      </c>
      <c r="P96" s="34">
        <v>211</v>
      </c>
      <c r="Q96" s="34">
        <v>218</v>
      </c>
      <c r="R96" s="34">
        <v>610</v>
      </c>
      <c r="S96" s="34">
        <v>476</v>
      </c>
      <c r="T96" s="34">
        <v>261</v>
      </c>
      <c r="U96" s="34">
        <v>1005</v>
      </c>
      <c r="V96" s="34">
        <v>1787</v>
      </c>
      <c r="W96" s="34">
        <v>3136</v>
      </c>
      <c r="X96" s="34">
        <v>3284</v>
      </c>
      <c r="Y96" s="34">
        <v>3101</v>
      </c>
      <c r="Z96" s="34">
        <v>1692</v>
      </c>
      <c r="AA96" s="34">
        <v>2015</v>
      </c>
      <c r="AF96" t="s">
        <v>67</v>
      </c>
      <c r="AG96">
        <v>0</v>
      </c>
    </row>
    <row r="97" spans="2:33" ht="12.75">
      <c r="B97" s="33" t="s">
        <v>97</v>
      </c>
      <c r="C97" s="34">
        <v>69</v>
      </c>
      <c r="D97" s="34">
        <v>99</v>
      </c>
      <c r="E97" s="34">
        <v>238</v>
      </c>
      <c r="F97" s="34">
        <v>52</v>
      </c>
      <c r="G97" s="34">
        <v>43</v>
      </c>
      <c r="H97" s="34">
        <v>265</v>
      </c>
      <c r="I97" s="34">
        <v>181</v>
      </c>
      <c r="J97" s="34">
        <v>271</v>
      </c>
      <c r="K97" s="34">
        <v>11</v>
      </c>
      <c r="L97" s="34">
        <v>28</v>
      </c>
      <c r="M97" s="34">
        <v>91</v>
      </c>
      <c r="N97" s="34">
        <v>0</v>
      </c>
      <c r="O97" s="34">
        <v>50</v>
      </c>
      <c r="P97" s="34">
        <v>101</v>
      </c>
      <c r="Q97" s="34">
        <v>0</v>
      </c>
      <c r="R97" s="34">
        <v>48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121</v>
      </c>
      <c r="Y97" s="34">
        <v>0</v>
      </c>
      <c r="Z97" s="34">
        <v>0</v>
      </c>
      <c r="AA97" s="34">
        <v>55</v>
      </c>
      <c r="AF97" t="s">
        <v>89</v>
      </c>
      <c r="AG97">
        <v>0</v>
      </c>
    </row>
    <row r="98" spans="2:33" ht="12.75">
      <c r="B98" s="33" t="s">
        <v>98</v>
      </c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279</v>
      </c>
      <c r="L98" s="34">
        <v>0</v>
      </c>
      <c r="M98" s="34">
        <v>0</v>
      </c>
      <c r="N98" s="34">
        <v>274</v>
      </c>
      <c r="O98" s="34">
        <v>525</v>
      </c>
      <c r="P98" s="34">
        <v>0</v>
      </c>
      <c r="Q98" s="34">
        <v>137</v>
      </c>
      <c r="R98" s="34">
        <v>510</v>
      </c>
      <c r="S98" s="34">
        <v>164</v>
      </c>
      <c r="T98" s="34">
        <v>1217</v>
      </c>
      <c r="U98" s="34">
        <v>1546</v>
      </c>
      <c r="V98" s="34">
        <v>825</v>
      </c>
      <c r="W98" s="34">
        <v>553</v>
      </c>
      <c r="X98" s="34">
        <v>746</v>
      </c>
      <c r="Y98" s="34">
        <v>6056</v>
      </c>
      <c r="Z98" s="34">
        <v>4970</v>
      </c>
      <c r="AA98" s="34">
        <v>3384</v>
      </c>
      <c r="AF98" t="s">
        <v>69</v>
      </c>
      <c r="AG98">
        <v>0</v>
      </c>
    </row>
    <row r="99" spans="2:33" ht="12.75">
      <c r="B99" s="33" t="s">
        <v>99</v>
      </c>
      <c r="C99" s="34">
        <v>5352</v>
      </c>
      <c r="D99" s="34">
        <v>6378</v>
      </c>
      <c r="E99" s="34">
        <v>4743</v>
      </c>
      <c r="F99" s="34">
        <v>2514</v>
      </c>
      <c r="G99" s="34">
        <v>3180</v>
      </c>
      <c r="H99" s="34">
        <v>1643</v>
      </c>
      <c r="I99" s="34">
        <v>805</v>
      </c>
      <c r="J99" s="34">
        <v>1123</v>
      </c>
      <c r="K99" s="34">
        <v>1801</v>
      </c>
      <c r="L99" s="34">
        <v>677</v>
      </c>
      <c r="M99" s="34">
        <v>562</v>
      </c>
      <c r="N99" s="34">
        <v>1643</v>
      </c>
      <c r="O99" s="34">
        <v>526</v>
      </c>
      <c r="P99" s="34">
        <v>443</v>
      </c>
      <c r="Q99" s="34">
        <v>358</v>
      </c>
      <c r="R99" s="34">
        <v>513</v>
      </c>
      <c r="S99" s="34">
        <v>827</v>
      </c>
      <c r="T99" s="34">
        <v>1008</v>
      </c>
      <c r="U99" s="34">
        <v>1608</v>
      </c>
      <c r="V99" s="34">
        <v>1445</v>
      </c>
      <c r="W99" s="34">
        <v>1271</v>
      </c>
      <c r="X99" s="34">
        <v>961</v>
      </c>
      <c r="Y99" s="34">
        <v>1171</v>
      </c>
      <c r="Z99" s="34">
        <v>1819</v>
      </c>
      <c r="AA99" s="34">
        <v>1397</v>
      </c>
      <c r="AF99" t="s">
        <v>70</v>
      </c>
      <c r="AG99">
        <v>0</v>
      </c>
    </row>
    <row r="100" spans="2:33" ht="12.75">
      <c r="B100" s="33" t="s">
        <v>100</v>
      </c>
      <c r="C100" s="34">
        <v>15834</v>
      </c>
      <c r="D100" s="34">
        <v>16998</v>
      </c>
      <c r="E100" s="34">
        <v>16633</v>
      </c>
      <c r="F100" s="34">
        <v>14963</v>
      </c>
      <c r="G100" s="34">
        <v>15565</v>
      </c>
      <c r="H100" s="34">
        <v>12548</v>
      </c>
      <c r="I100" s="34">
        <v>14410</v>
      </c>
      <c r="J100" s="34">
        <v>13246</v>
      </c>
      <c r="K100" s="34">
        <v>14206</v>
      </c>
      <c r="L100" s="34">
        <v>13257</v>
      </c>
      <c r="M100" s="34">
        <v>16717</v>
      </c>
      <c r="N100" s="34">
        <v>14716</v>
      </c>
      <c r="O100" s="34">
        <v>14157</v>
      </c>
      <c r="P100" s="34">
        <v>16207</v>
      </c>
      <c r="Q100" s="34">
        <v>19129</v>
      </c>
      <c r="R100" s="34">
        <v>20181</v>
      </c>
      <c r="S100" s="34">
        <v>14352</v>
      </c>
      <c r="T100" s="34">
        <v>10424</v>
      </c>
      <c r="U100" s="34">
        <v>14568</v>
      </c>
      <c r="V100" s="34">
        <v>8546</v>
      </c>
      <c r="W100" s="34">
        <v>6479</v>
      </c>
      <c r="X100" s="34">
        <v>13071</v>
      </c>
      <c r="Y100" s="34">
        <v>15026</v>
      </c>
      <c r="Z100" s="34">
        <v>19392</v>
      </c>
      <c r="AA100" s="34">
        <v>20602</v>
      </c>
      <c r="AF100" t="s">
        <v>72</v>
      </c>
      <c r="AG100">
        <v>0</v>
      </c>
    </row>
    <row r="101" spans="2:33" ht="12.75">
      <c r="B101" s="33" t="s">
        <v>101</v>
      </c>
      <c r="C101" s="34">
        <v>11060</v>
      </c>
      <c r="D101" s="34">
        <v>10786</v>
      </c>
      <c r="E101" s="34">
        <v>10952</v>
      </c>
      <c r="F101" s="34">
        <v>7517</v>
      </c>
      <c r="G101" s="34">
        <v>6377</v>
      </c>
      <c r="H101" s="34">
        <v>6950</v>
      </c>
      <c r="I101" s="34">
        <v>5812</v>
      </c>
      <c r="J101" s="34">
        <v>3124</v>
      </c>
      <c r="K101" s="34">
        <v>3902</v>
      </c>
      <c r="L101" s="34">
        <v>5183</v>
      </c>
      <c r="M101" s="34">
        <v>5579</v>
      </c>
      <c r="N101" s="34">
        <v>3600</v>
      </c>
      <c r="O101" s="34">
        <v>3811</v>
      </c>
      <c r="P101" s="34">
        <v>3460</v>
      </c>
      <c r="Q101" s="34">
        <v>3952</v>
      </c>
      <c r="R101" s="34">
        <v>1716</v>
      </c>
      <c r="S101" s="34">
        <v>3739</v>
      </c>
      <c r="T101" s="34">
        <v>3208</v>
      </c>
      <c r="U101" s="34">
        <v>4313</v>
      </c>
      <c r="V101" s="34">
        <v>5142</v>
      </c>
      <c r="W101" s="34">
        <v>4654</v>
      </c>
      <c r="X101" s="34">
        <v>5866</v>
      </c>
      <c r="Y101" s="34">
        <v>4366</v>
      </c>
      <c r="Z101" s="34">
        <v>5358</v>
      </c>
      <c r="AA101" s="34">
        <v>5975</v>
      </c>
      <c r="AF101" t="s">
        <v>90</v>
      </c>
      <c r="AG101">
        <v>0</v>
      </c>
    </row>
    <row r="102" spans="2:33" ht="12.75">
      <c r="B102" s="33" t="s">
        <v>102</v>
      </c>
      <c r="C102" s="34">
        <v>50521</v>
      </c>
      <c r="D102" s="34">
        <v>54353</v>
      </c>
      <c r="E102" s="34">
        <v>52265</v>
      </c>
      <c r="F102" s="34">
        <v>49334</v>
      </c>
      <c r="G102" s="34">
        <v>48449</v>
      </c>
      <c r="H102" s="34">
        <v>47978</v>
      </c>
      <c r="I102" s="34">
        <v>47558</v>
      </c>
      <c r="J102" s="34">
        <v>47802</v>
      </c>
      <c r="K102" s="34">
        <v>50837</v>
      </c>
      <c r="L102" s="34">
        <v>47033</v>
      </c>
      <c r="M102" s="34">
        <v>45858</v>
      </c>
      <c r="N102" s="34">
        <v>44143</v>
      </c>
      <c r="O102" s="34">
        <v>39081</v>
      </c>
      <c r="P102" s="34">
        <v>46181</v>
      </c>
      <c r="Q102" s="34">
        <v>50068</v>
      </c>
      <c r="R102" s="34">
        <v>50453</v>
      </c>
      <c r="S102" s="34">
        <v>51699</v>
      </c>
      <c r="T102" s="34">
        <v>54473</v>
      </c>
      <c r="U102" s="34">
        <v>56423</v>
      </c>
      <c r="V102" s="34">
        <v>47048</v>
      </c>
      <c r="W102" s="34">
        <v>52962</v>
      </c>
      <c r="X102" s="34">
        <v>14225</v>
      </c>
      <c r="Y102" s="34">
        <v>42775</v>
      </c>
      <c r="Z102" s="34">
        <v>27997</v>
      </c>
      <c r="AA102" s="34">
        <v>16350</v>
      </c>
      <c r="AF102" t="s">
        <v>74</v>
      </c>
      <c r="AG102">
        <v>0</v>
      </c>
    </row>
    <row r="103" spans="2:33" ht="12.75">
      <c r="B103" s="33" t="s">
        <v>103</v>
      </c>
      <c r="C103" s="34">
        <v>1796</v>
      </c>
      <c r="D103" s="34">
        <v>1130</v>
      </c>
      <c r="E103" s="34">
        <v>1711</v>
      </c>
      <c r="F103" s="34">
        <v>630</v>
      </c>
      <c r="G103" s="34">
        <v>1408</v>
      </c>
      <c r="H103" s="34">
        <v>1373</v>
      </c>
      <c r="I103" s="34">
        <v>1449</v>
      </c>
      <c r="J103" s="34">
        <v>1938</v>
      </c>
      <c r="K103" s="34">
        <v>1602</v>
      </c>
      <c r="L103" s="34">
        <v>1880</v>
      </c>
      <c r="M103" s="34">
        <v>1346</v>
      </c>
      <c r="N103" s="34">
        <v>1176</v>
      </c>
      <c r="O103" s="34">
        <v>1664</v>
      </c>
      <c r="P103" s="34">
        <v>1684</v>
      </c>
      <c r="Q103" s="34">
        <v>1344</v>
      </c>
      <c r="R103" s="34">
        <v>1335</v>
      </c>
      <c r="S103" s="34">
        <v>1231</v>
      </c>
      <c r="T103" s="34">
        <v>2204</v>
      </c>
      <c r="U103" s="34">
        <v>2152</v>
      </c>
      <c r="V103" s="34">
        <v>2228</v>
      </c>
      <c r="W103" s="34">
        <v>2108</v>
      </c>
      <c r="X103" s="34">
        <v>1405</v>
      </c>
      <c r="Y103" s="34">
        <v>2881</v>
      </c>
      <c r="Z103" s="34">
        <v>1421</v>
      </c>
      <c r="AA103" s="34">
        <v>1217</v>
      </c>
      <c r="AF103" t="s">
        <v>76</v>
      </c>
      <c r="AG103">
        <v>0</v>
      </c>
    </row>
    <row r="104" spans="2:33" ht="12.75">
      <c r="B104" s="33" t="s">
        <v>104</v>
      </c>
      <c r="C104" s="34">
        <v>28404</v>
      </c>
      <c r="D104" s="34">
        <v>35711</v>
      </c>
      <c r="E104" s="34">
        <v>33998</v>
      </c>
      <c r="F104" s="34">
        <v>29496</v>
      </c>
      <c r="G104" s="34">
        <v>34281</v>
      </c>
      <c r="H104" s="34">
        <v>28578</v>
      </c>
      <c r="I104" s="34">
        <v>34312</v>
      </c>
      <c r="J104" s="34">
        <v>28600</v>
      </c>
      <c r="K104" s="34">
        <v>22411</v>
      </c>
      <c r="L104" s="34">
        <v>19713</v>
      </c>
      <c r="M104" s="34">
        <v>22530</v>
      </c>
      <c r="N104" s="34">
        <v>25721</v>
      </c>
      <c r="O104" s="34">
        <v>18440</v>
      </c>
      <c r="P104" s="34">
        <v>23232</v>
      </c>
      <c r="Q104" s="34">
        <v>14858</v>
      </c>
      <c r="R104" s="34">
        <v>18617</v>
      </c>
      <c r="S104" s="34">
        <v>20258</v>
      </c>
      <c r="T104" s="34">
        <v>15187</v>
      </c>
      <c r="U104" s="34">
        <v>22710</v>
      </c>
      <c r="V104" s="34">
        <v>23586</v>
      </c>
      <c r="W104" s="34">
        <v>21691</v>
      </c>
      <c r="X104" s="34">
        <v>31108</v>
      </c>
      <c r="Y104" s="34">
        <v>42831</v>
      </c>
      <c r="Z104" s="34">
        <v>40525</v>
      </c>
      <c r="AA104" s="34">
        <v>45156</v>
      </c>
      <c r="AF104" t="s">
        <v>92</v>
      </c>
      <c r="AG104">
        <v>0</v>
      </c>
    </row>
    <row r="105" spans="2:33" ht="12.75">
      <c r="B105" s="33" t="s">
        <v>105</v>
      </c>
      <c r="C105" s="34">
        <v>2442</v>
      </c>
      <c r="D105" s="34">
        <v>810</v>
      </c>
      <c r="E105" s="34">
        <v>0</v>
      </c>
      <c r="F105" s="34">
        <v>95</v>
      </c>
      <c r="G105" s="34">
        <v>3532</v>
      </c>
      <c r="H105" s="34">
        <v>143</v>
      </c>
      <c r="I105" s="34">
        <v>512</v>
      </c>
      <c r="J105" s="34">
        <v>870</v>
      </c>
      <c r="K105" s="34">
        <v>2446</v>
      </c>
      <c r="L105" s="34">
        <v>2756</v>
      </c>
      <c r="M105" s="34">
        <v>3035</v>
      </c>
      <c r="N105" s="34">
        <v>3621</v>
      </c>
      <c r="O105" s="34">
        <v>3721</v>
      </c>
      <c r="P105" s="34">
        <v>5021</v>
      </c>
      <c r="Q105" s="34">
        <v>3657</v>
      </c>
      <c r="R105" s="34">
        <v>4251</v>
      </c>
      <c r="S105" s="34">
        <v>6067</v>
      </c>
      <c r="T105" s="34">
        <v>5858</v>
      </c>
      <c r="U105" s="34">
        <v>7379</v>
      </c>
      <c r="V105" s="34">
        <v>5936</v>
      </c>
      <c r="W105" s="34">
        <v>4086</v>
      </c>
      <c r="X105" s="34">
        <v>6196</v>
      </c>
      <c r="Y105" s="34">
        <v>4297</v>
      </c>
      <c r="Z105" s="34">
        <v>4175</v>
      </c>
      <c r="AA105" s="34">
        <v>5061</v>
      </c>
      <c r="AF105" t="s">
        <v>108</v>
      </c>
      <c r="AG105">
        <v>0</v>
      </c>
    </row>
    <row r="106" spans="2:33" ht="12.75">
      <c r="B106" s="33" t="s">
        <v>106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130</v>
      </c>
      <c r="K106" s="34">
        <v>120</v>
      </c>
      <c r="L106" s="34">
        <v>0</v>
      </c>
      <c r="M106" s="34">
        <v>80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166</v>
      </c>
      <c r="U106" s="34">
        <v>0</v>
      </c>
      <c r="V106" s="34">
        <v>59</v>
      </c>
      <c r="W106" s="34">
        <v>532</v>
      </c>
      <c r="X106" s="34">
        <v>1002</v>
      </c>
      <c r="Y106" s="34">
        <v>494</v>
      </c>
      <c r="Z106" s="34">
        <v>2638</v>
      </c>
      <c r="AA106" s="34">
        <v>3533</v>
      </c>
      <c r="AF106" t="s">
        <v>111</v>
      </c>
      <c r="AG106">
        <v>0</v>
      </c>
    </row>
    <row r="107" spans="2:33" ht="12.75">
      <c r="B107" s="33" t="s">
        <v>107</v>
      </c>
      <c r="C107" s="34">
        <v>2</v>
      </c>
      <c r="D107" s="34">
        <v>5</v>
      </c>
      <c r="E107" s="34">
        <v>0</v>
      </c>
      <c r="F107" s="34">
        <v>235</v>
      </c>
      <c r="G107" s="34">
        <v>157</v>
      </c>
      <c r="H107" s="34">
        <v>0</v>
      </c>
      <c r="I107" s="34">
        <v>0</v>
      </c>
      <c r="J107" s="34">
        <v>0</v>
      </c>
      <c r="K107" s="34">
        <v>285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1247</v>
      </c>
      <c r="V107" s="34">
        <v>0</v>
      </c>
      <c r="W107" s="34">
        <v>0</v>
      </c>
      <c r="X107" s="34">
        <v>173</v>
      </c>
      <c r="Y107" s="34">
        <v>38</v>
      </c>
      <c r="Z107" s="34">
        <v>0</v>
      </c>
      <c r="AA107" s="34">
        <v>124</v>
      </c>
      <c r="AF107" t="s">
        <v>113</v>
      </c>
      <c r="AG107">
        <v>0</v>
      </c>
    </row>
    <row r="108" spans="2:33" ht="12.75">
      <c r="B108" s="33" t="s">
        <v>108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101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0</v>
      </c>
      <c r="AA108" s="34">
        <v>0</v>
      </c>
      <c r="AF108" t="s">
        <v>116</v>
      </c>
      <c r="AG108">
        <v>0</v>
      </c>
    </row>
    <row r="109" spans="2:33" ht="12.75">
      <c r="B109" s="33" t="s">
        <v>109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1380</v>
      </c>
      <c r="V109" s="34">
        <v>256</v>
      </c>
      <c r="W109" s="34">
        <v>0</v>
      </c>
      <c r="X109" s="34">
        <v>260</v>
      </c>
      <c r="Y109" s="34">
        <v>194</v>
      </c>
      <c r="Z109" s="34">
        <v>1006</v>
      </c>
      <c r="AA109" s="34">
        <v>292</v>
      </c>
      <c r="AF109" t="s">
        <v>120</v>
      </c>
      <c r="AG109">
        <v>0</v>
      </c>
    </row>
    <row r="110" spans="2:33" ht="12.75">
      <c r="B110" s="33" t="s">
        <v>110</v>
      </c>
      <c r="C110" s="34">
        <v>17211</v>
      </c>
      <c r="D110" s="34">
        <v>18131</v>
      </c>
      <c r="E110" s="34">
        <v>18633</v>
      </c>
      <c r="F110" s="34">
        <v>14142</v>
      </c>
      <c r="G110" s="34">
        <v>11675</v>
      </c>
      <c r="H110" s="34">
        <v>7247</v>
      </c>
      <c r="I110" s="34">
        <v>6497</v>
      </c>
      <c r="J110" s="34">
        <v>8550</v>
      </c>
      <c r="K110" s="34">
        <v>10068</v>
      </c>
      <c r="L110" s="34">
        <v>9097</v>
      </c>
      <c r="M110" s="34">
        <v>9770</v>
      </c>
      <c r="N110" s="34">
        <v>9291</v>
      </c>
      <c r="O110" s="34">
        <v>9668</v>
      </c>
      <c r="P110" s="34">
        <v>8671</v>
      </c>
      <c r="Q110" s="34">
        <v>8808</v>
      </c>
      <c r="R110" s="34">
        <v>10647</v>
      </c>
      <c r="S110" s="34">
        <v>8704</v>
      </c>
      <c r="T110" s="34">
        <v>8619</v>
      </c>
      <c r="U110" s="34">
        <v>8762</v>
      </c>
      <c r="V110" s="34">
        <v>5999</v>
      </c>
      <c r="W110" s="34">
        <v>6782</v>
      </c>
      <c r="X110" s="34">
        <v>7193</v>
      </c>
      <c r="Y110" s="34">
        <v>9105</v>
      </c>
      <c r="Z110" s="34">
        <v>9306</v>
      </c>
      <c r="AA110" s="34">
        <v>10851</v>
      </c>
      <c r="AF110" t="s">
        <v>121</v>
      </c>
      <c r="AG110">
        <v>0</v>
      </c>
    </row>
    <row r="111" spans="2:33" ht="12.75">
      <c r="B111" s="33" t="s">
        <v>111</v>
      </c>
      <c r="C111" s="34">
        <v>0</v>
      </c>
      <c r="D111" s="34">
        <v>0</v>
      </c>
      <c r="E111" s="34">
        <v>272</v>
      </c>
      <c r="F111" s="34">
        <v>134</v>
      </c>
      <c r="G111" s="34">
        <v>218</v>
      </c>
      <c r="H111" s="34">
        <v>346</v>
      </c>
      <c r="I111" s="34">
        <v>0</v>
      </c>
      <c r="J111" s="34">
        <v>0</v>
      </c>
      <c r="K111" s="34">
        <v>82</v>
      </c>
      <c r="L111" s="34">
        <v>0</v>
      </c>
      <c r="M111" s="34">
        <v>131</v>
      </c>
      <c r="N111" s="34">
        <v>92</v>
      </c>
      <c r="O111" s="34">
        <v>188</v>
      </c>
      <c r="P111" s="34">
        <v>133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F111" t="s">
        <v>123</v>
      </c>
      <c r="AG111">
        <v>0</v>
      </c>
    </row>
    <row r="112" spans="2:33" ht="12.75">
      <c r="B112" s="33" t="s">
        <v>112</v>
      </c>
      <c r="C112" s="34">
        <v>0</v>
      </c>
      <c r="D112" s="34">
        <v>0</v>
      </c>
      <c r="E112" s="34">
        <v>71</v>
      </c>
      <c r="F112" s="34">
        <v>0</v>
      </c>
      <c r="G112" s="34">
        <v>0</v>
      </c>
      <c r="H112" s="34">
        <v>0</v>
      </c>
      <c r="I112" s="34">
        <v>109</v>
      </c>
      <c r="J112" s="34">
        <v>0</v>
      </c>
      <c r="K112" s="34">
        <v>0</v>
      </c>
      <c r="L112" s="34">
        <v>0</v>
      </c>
      <c r="M112" s="34">
        <v>133</v>
      </c>
      <c r="N112" s="34">
        <v>1412</v>
      </c>
      <c r="O112" s="34">
        <v>1599</v>
      </c>
      <c r="P112" s="34">
        <v>3307</v>
      </c>
      <c r="Q112" s="34">
        <v>1772</v>
      </c>
      <c r="R112" s="34">
        <v>2658</v>
      </c>
      <c r="S112" s="34">
        <v>2822</v>
      </c>
      <c r="T112" s="34">
        <v>4125</v>
      </c>
      <c r="U112" s="34">
        <v>3514</v>
      </c>
      <c r="V112" s="34">
        <v>3350</v>
      </c>
      <c r="W112" s="34">
        <v>4826</v>
      </c>
      <c r="X112" s="34">
        <v>3659</v>
      </c>
      <c r="Y112" s="34">
        <v>3968</v>
      </c>
      <c r="Z112" s="34">
        <v>1971</v>
      </c>
      <c r="AA112" s="34">
        <v>3092</v>
      </c>
      <c r="AF112" t="s">
        <v>124</v>
      </c>
      <c r="AG112">
        <v>0</v>
      </c>
    </row>
    <row r="113" spans="2:33" ht="12.75">
      <c r="B113" s="33" t="s">
        <v>113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0</v>
      </c>
      <c r="AF113" t="s">
        <v>126</v>
      </c>
      <c r="AG113">
        <v>0</v>
      </c>
    </row>
    <row r="114" spans="2:33" ht="12.75">
      <c r="B114" s="33" t="s">
        <v>114</v>
      </c>
      <c r="C114" s="34">
        <v>146</v>
      </c>
      <c r="D114" s="34">
        <v>0</v>
      </c>
      <c r="E114" s="34">
        <v>273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75</v>
      </c>
      <c r="O114" s="34">
        <v>455</v>
      </c>
      <c r="P114" s="34">
        <v>0</v>
      </c>
      <c r="Q114" s="34">
        <v>0</v>
      </c>
      <c r="R114" s="34">
        <v>0</v>
      </c>
      <c r="S114" s="34">
        <v>254</v>
      </c>
      <c r="T114" s="34">
        <v>147</v>
      </c>
      <c r="U114" s="34">
        <v>0</v>
      </c>
      <c r="V114" s="34">
        <v>102</v>
      </c>
      <c r="W114" s="34">
        <v>720</v>
      </c>
      <c r="X114" s="34">
        <v>2116</v>
      </c>
      <c r="Y114" s="34">
        <v>4639</v>
      </c>
      <c r="Z114" s="34">
        <v>5116</v>
      </c>
      <c r="AA114" s="34">
        <v>7358</v>
      </c>
      <c r="AF114" t="s">
        <v>127</v>
      </c>
      <c r="AG114">
        <v>0</v>
      </c>
    </row>
    <row r="115" spans="2:33" ht="12.75">
      <c r="B115" s="33" t="s">
        <v>115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75</v>
      </c>
      <c r="T115" s="34">
        <v>0</v>
      </c>
      <c r="U115" s="34">
        <v>0</v>
      </c>
      <c r="V115" s="34">
        <v>0</v>
      </c>
      <c r="W115" s="34">
        <v>72</v>
      </c>
      <c r="X115" s="34">
        <v>421</v>
      </c>
      <c r="Y115" s="34">
        <v>319</v>
      </c>
      <c r="Z115" s="34">
        <v>417</v>
      </c>
      <c r="AA115" s="34">
        <v>104</v>
      </c>
      <c r="AF115" t="s">
        <v>128</v>
      </c>
      <c r="AG115">
        <v>0</v>
      </c>
    </row>
    <row r="116" spans="2:33" ht="12.75">
      <c r="B116" s="33" t="s">
        <v>116</v>
      </c>
      <c r="C116" s="34">
        <v>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47</v>
      </c>
      <c r="J116" s="34">
        <v>50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21</v>
      </c>
      <c r="Y116" s="34">
        <v>0</v>
      </c>
      <c r="Z116" s="34">
        <v>0</v>
      </c>
      <c r="AA116" s="34">
        <v>0</v>
      </c>
      <c r="AF116" t="s">
        <v>130</v>
      </c>
      <c r="AG116">
        <v>0</v>
      </c>
    </row>
    <row r="117" spans="2:33" ht="12.75">
      <c r="B117" s="33" t="s">
        <v>117</v>
      </c>
      <c r="C117" s="34">
        <v>9138</v>
      </c>
      <c r="D117" s="34">
        <v>10158</v>
      </c>
      <c r="E117" s="34">
        <v>11930</v>
      </c>
      <c r="F117" s="34">
        <v>9787</v>
      </c>
      <c r="G117" s="34">
        <v>8565</v>
      </c>
      <c r="H117" s="34">
        <v>9929</v>
      </c>
      <c r="I117" s="34">
        <v>7828</v>
      </c>
      <c r="J117" s="34">
        <v>8584</v>
      </c>
      <c r="K117" s="34">
        <v>8497</v>
      </c>
      <c r="L117" s="34">
        <v>8267</v>
      </c>
      <c r="M117" s="34">
        <v>6944</v>
      </c>
      <c r="N117" s="34">
        <v>9022</v>
      </c>
      <c r="O117" s="34">
        <v>9203</v>
      </c>
      <c r="P117" s="34">
        <v>4971</v>
      </c>
      <c r="Q117" s="34">
        <v>4322</v>
      </c>
      <c r="R117" s="34">
        <v>6988</v>
      </c>
      <c r="S117" s="34">
        <v>10649</v>
      </c>
      <c r="T117" s="34">
        <v>9150</v>
      </c>
      <c r="U117" s="34">
        <v>8872</v>
      </c>
      <c r="V117" s="34">
        <v>8743</v>
      </c>
      <c r="W117" s="34">
        <v>5001</v>
      </c>
      <c r="X117" s="34">
        <v>4609</v>
      </c>
      <c r="Y117" s="34">
        <v>6196</v>
      </c>
      <c r="Z117" s="34">
        <v>5224</v>
      </c>
      <c r="AA117" s="34">
        <v>6183</v>
      </c>
      <c r="AF117" t="s">
        <v>131</v>
      </c>
      <c r="AG117">
        <v>0</v>
      </c>
    </row>
    <row r="118" spans="2:33" ht="12.75">
      <c r="B118" s="33" t="s">
        <v>118</v>
      </c>
      <c r="C118" s="34">
        <v>156</v>
      </c>
      <c r="D118" s="34">
        <v>58</v>
      </c>
      <c r="E118" s="34">
        <v>230</v>
      </c>
      <c r="F118" s="34">
        <v>0</v>
      </c>
      <c r="G118" s="34">
        <v>135</v>
      </c>
      <c r="H118" s="34">
        <v>120</v>
      </c>
      <c r="I118" s="34">
        <v>0</v>
      </c>
      <c r="J118" s="34">
        <v>0</v>
      </c>
      <c r="K118" s="34">
        <v>0</v>
      </c>
      <c r="L118" s="34">
        <v>15</v>
      </c>
      <c r="M118" s="34">
        <v>150</v>
      </c>
      <c r="N118" s="34">
        <v>0</v>
      </c>
      <c r="O118" s="34">
        <v>0</v>
      </c>
      <c r="P118" s="34">
        <v>59</v>
      </c>
      <c r="Q118" s="34">
        <v>0</v>
      </c>
      <c r="R118" s="34">
        <v>61</v>
      </c>
      <c r="S118" s="34">
        <v>41</v>
      </c>
      <c r="T118" s="34">
        <v>0</v>
      </c>
      <c r="U118" s="34">
        <v>41</v>
      </c>
      <c r="V118" s="34">
        <v>0</v>
      </c>
      <c r="W118" s="34">
        <v>0</v>
      </c>
      <c r="X118" s="34">
        <v>0</v>
      </c>
      <c r="Y118" s="34">
        <v>134</v>
      </c>
      <c r="Z118" s="34">
        <v>68</v>
      </c>
      <c r="AA118" s="34">
        <v>199</v>
      </c>
      <c r="AF118" t="s">
        <v>132</v>
      </c>
      <c r="AG118">
        <v>0</v>
      </c>
    </row>
    <row r="119" spans="2:33" ht="12.75">
      <c r="B119" s="33" t="s">
        <v>119</v>
      </c>
      <c r="C119" s="34">
        <v>0</v>
      </c>
      <c r="D119" s="34">
        <v>0</v>
      </c>
      <c r="E119" s="34">
        <v>33</v>
      </c>
      <c r="F119" s="34">
        <v>180</v>
      </c>
      <c r="G119" s="34">
        <v>0</v>
      </c>
      <c r="H119" s="34">
        <v>78</v>
      </c>
      <c r="I119" s="34">
        <v>683</v>
      </c>
      <c r="J119" s="34">
        <v>3023</v>
      </c>
      <c r="K119" s="34">
        <v>3012</v>
      </c>
      <c r="L119" s="34">
        <v>5778</v>
      </c>
      <c r="M119" s="34">
        <v>9720</v>
      </c>
      <c r="N119" s="34">
        <v>8598</v>
      </c>
      <c r="O119" s="34">
        <v>12753</v>
      </c>
      <c r="P119" s="34">
        <v>14540</v>
      </c>
      <c r="Q119" s="34">
        <v>19068</v>
      </c>
      <c r="R119" s="34">
        <v>25568</v>
      </c>
      <c r="S119" s="34">
        <v>26003</v>
      </c>
      <c r="T119" s="34">
        <v>25875</v>
      </c>
      <c r="U119" s="34">
        <v>27324</v>
      </c>
      <c r="V119" s="34">
        <v>27972</v>
      </c>
      <c r="W119" s="34">
        <v>28706</v>
      </c>
      <c r="X119" s="34">
        <v>29227</v>
      </c>
      <c r="Y119" s="34">
        <v>26849</v>
      </c>
      <c r="Z119" s="34">
        <v>28640</v>
      </c>
      <c r="AA119" s="34">
        <v>31697</v>
      </c>
      <c r="AF119" t="s">
        <v>133</v>
      </c>
      <c r="AG119">
        <v>0</v>
      </c>
    </row>
    <row r="120" spans="2:33" ht="12.75">
      <c r="B120" s="33" t="s">
        <v>120</v>
      </c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4">
        <v>0</v>
      </c>
      <c r="AA120" s="34">
        <v>0</v>
      </c>
      <c r="AF120" t="s">
        <v>134</v>
      </c>
      <c r="AG120">
        <v>0</v>
      </c>
    </row>
    <row r="121" spans="2:33" ht="12.75">
      <c r="B121" s="33" t="s">
        <v>121</v>
      </c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F121" t="s">
        <v>135</v>
      </c>
      <c r="AG121">
        <v>0</v>
      </c>
    </row>
    <row r="122" spans="2:33" ht="12.75">
      <c r="B122" s="33" t="s">
        <v>122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246</v>
      </c>
      <c r="R122" s="34">
        <v>382</v>
      </c>
      <c r="S122" s="34">
        <v>202</v>
      </c>
      <c r="T122" s="34">
        <v>65</v>
      </c>
      <c r="U122" s="34">
        <v>283</v>
      </c>
      <c r="V122" s="34">
        <v>230</v>
      </c>
      <c r="W122" s="34">
        <v>105</v>
      </c>
      <c r="X122" s="34">
        <v>133</v>
      </c>
      <c r="Y122" s="34">
        <v>69</v>
      </c>
      <c r="Z122" s="34">
        <v>81</v>
      </c>
      <c r="AA122" s="34">
        <v>184</v>
      </c>
      <c r="AF122" t="s">
        <v>136</v>
      </c>
      <c r="AG122">
        <v>0</v>
      </c>
    </row>
    <row r="123" spans="2:33" ht="12.75">
      <c r="B123" s="33" t="s">
        <v>123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4">
        <v>0</v>
      </c>
      <c r="AA123" s="34">
        <v>0</v>
      </c>
      <c r="AF123" t="s">
        <v>138</v>
      </c>
      <c r="AG123">
        <v>0</v>
      </c>
    </row>
    <row r="124" spans="2:33" ht="12.75">
      <c r="B124" s="33" t="s">
        <v>124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0</v>
      </c>
      <c r="AF124" t="s">
        <v>141</v>
      </c>
      <c r="AG124">
        <v>0</v>
      </c>
    </row>
    <row r="125" spans="2:33" ht="12.75">
      <c r="B125" s="33" t="s">
        <v>125</v>
      </c>
      <c r="C125" s="34">
        <v>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4">
        <v>0</v>
      </c>
      <c r="AA125" s="34">
        <v>87</v>
      </c>
      <c r="AF125" t="s">
        <v>143</v>
      </c>
      <c r="AG125">
        <v>0</v>
      </c>
    </row>
    <row r="126" spans="2:33" ht="12.75">
      <c r="B126" s="33" t="s">
        <v>126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4">
        <v>0</v>
      </c>
      <c r="AA126" s="34">
        <v>0</v>
      </c>
      <c r="AF126" t="s">
        <v>144</v>
      </c>
      <c r="AG126">
        <v>0</v>
      </c>
    </row>
    <row r="127" spans="2:33" ht="12.75">
      <c r="B127" s="33" t="s">
        <v>127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0</v>
      </c>
      <c r="Y127" s="34">
        <v>0</v>
      </c>
      <c r="Z127" s="34">
        <v>0</v>
      </c>
      <c r="AA127" s="34">
        <v>0</v>
      </c>
      <c r="AF127" t="s">
        <v>146</v>
      </c>
      <c r="AG127">
        <v>0</v>
      </c>
    </row>
    <row r="128" spans="2:33" ht="12.75">
      <c r="B128" s="33" t="s">
        <v>128</v>
      </c>
      <c r="C128" s="34">
        <v>0</v>
      </c>
      <c r="D128" s="34">
        <v>51</v>
      </c>
      <c r="E128" s="34">
        <v>42</v>
      </c>
      <c r="F128" s="34">
        <v>33</v>
      </c>
      <c r="G128" s="34">
        <v>51</v>
      </c>
      <c r="H128" s="34">
        <v>21</v>
      </c>
      <c r="I128" s="34">
        <v>29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  <c r="X128" s="34">
        <v>0</v>
      </c>
      <c r="Y128" s="34">
        <v>0</v>
      </c>
      <c r="Z128" s="34">
        <v>0</v>
      </c>
      <c r="AA128" s="34">
        <v>0</v>
      </c>
      <c r="AF128" t="s">
        <v>148</v>
      </c>
      <c r="AG128">
        <v>0</v>
      </c>
    </row>
    <row r="129" spans="2:33" ht="12.75">
      <c r="B129" s="33" t="s">
        <v>129</v>
      </c>
      <c r="C129" s="34">
        <v>55621</v>
      </c>
      <c r="D129" s="34">
        <v>55674</v>
      </c>
      <c r="E129" s="34">
        <v>51194</v>
      </c>
      <c r="F129" s="34">
        <v>55524</v>
      </c>
      <c r="G129" s="34">
        <v>47150</v>
      </c>
      <c r="H129" s="34">
        <v>52491</v>
      </c>
      <c r="I129" s="34">
        <v>49277</v>
      </c>
      <c r="J129" s="34">
        <v>43036</v>
      </c>
      <c r="K129" s="34">
        <v>46509</v>
      </c>
      <c r="L129" s="34">
        <v>42020</v>
      </c>
      <c r="M129" s="34">
        <v>35460</v>
      </c>
      <c r="N129" s="34">
        <v>31411</v>
      </c>
      <c r="O129" s="34">
        <v>25928</v>
      </c>
      <c r="P129" s="34">
        <v>34688</v>
      </c>
      <c r="Q129" s="34">
        <v>35864</v>
      </c>
      <c r="R129" s="34">
        <v>34739</v>
      </c>
      <c r="S129" s="34">
        <v>35074</v>
      </c>
      <c r="T129" s="34">
        <v>34571</v>
      </c>
      <c r="U129" s="34">
        <v>30450</v>
      </c>
      <c r="V129" s="34">
        <v>24617</v>
      </c>
      <c r="W129" s="34">
        <v>29671</v>
      </c>
      <c r="X129" s="34">
        <v>29501</v>
      </c>
      <c r="Y129" s="34">
        <v>6572</v>
      </c>
      <c r="Z129" s="34">
        <v>0</v>
      </c>
      <c r="AA129" s="34">
        <v>446</v>
      </c>
      <c r="AF129" t="s">
        <v>151</v>
      </c>
      <c r="AG129">
        <v>0</v>
      </c>
    </row>
    <row r="130" spans="2:33" ht="12.75">
      <c r="B130" s="33" t="s">
        <v>130</v>
      </c>
      <c r="C130" s="34">
        <v>0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F130" t="s">
        <v>152</v>
      </c>
      <c r="AG130">
        <v>0</v>
      </c>
    </row>
    <row r="131" spans="2:27" ht="12.75">
      <c r="B131" s="33" t="s">
        <v>131</v>
      </c>
      <c r="C131" s="34">
        <v>236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269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312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0</v>
      </c>
      <c r="W131" s="34">
        <v>0</v>
      </c>
      <c r="X131" s="34">
        <v>0</v>
      </c>
      <c r="Y131" s="34">
        <v>0</v>
      </c>
      <c r="Z131" s="34">
        <v>0</v>
      </c>
      <c r="AA131" s="34">
        <v>0</v>
      </c>
    </row>
    <row r="132" spans="2:27" ht="12.75">
      <c r="B132" s="33" t="s">
        <v>132</v>
      </c>
      <c r="C132" s="34">
        <v>60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131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245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34">
        <v>0</v>
      </c>
      <c r="Z132" s="34">
        <v>0</v>
      </c>
      <c r="AA132" s="34">
        <v>0</v>
      </c>
    </row>
    <row r="133" spans="2:27" ht="12.75">
      <c r="B133" s="33" t="s">
        <v>133</v>
      </c>
      <c r="C133" s="34">
        <v>0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  <c r="W133" s="34">
        <v>0</v>
      </c>
      <c r="X133" s="34">
        <v>68</v>
      </c>
      <c r="Y133" s="34">
        <v>0</v>
      </c>
      <c r="Z133" s="34">
        <v>0</v>
      </c>
      <c r="AA133" s="34">
        <v>0</v>
      </c>
    </row>
    <row r="134" spans="2:27" ht="12.75">
      <c r="B134" s="33" t="s">
        <v>134</v>
      </c>
      <c r="C134" s="34">
        <v>0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  <c r="Y134" s="34">
        <v>0</v>
      </c>
      <c r="Z134" s="34">
        <v>0</v>
      </c>
      <c r="AA134" s="34">
        <v>0</v>
      </c>
    </row>
    <row r="135" spans="2:27" ht="12.75">
      <c r="B135" s="33" t="s">
        <v>135</v>
      </c>
      <c r="C135" s="34">
        <v>0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34">
        <v>0</v>
      </c>
      <c r="AA135" s="34">
        <v>0</v>
      </c>
    </row>
    <row r="136" spans="2:27" ht="12.75">
      <c r="B136" s="33" t="s">
        <v>136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34">
        <v>0</v>
      </c>
      <c r="AA136" s="34">
        <v>0</v>
      </c>
    </row>
    <row r="137" spans="2:27" ht="12.75">
      <c r="B137" s="33" t="s">
        <v>137</v>
      </c>
      <c r="C137" s="34">
        <v>0</v>
      </c>
      <c r="D137" s="34">
        <v>0</v>
      </c>
      <c r="E137" s="34">
        <v>0</v>
      </c>
      <c r="F137" s="34">
        <v>5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2729</v>
      </c>
      <c r="M137" s="34">
        <v>3712</v>
      </c>
      <c r="N137" s="34">
        <v>4602</v>
      </c>
      <c r="O137" s="34">
        <v>5306</v>
      </c>
      <c r="P137" s="34">
        <v>5666</v>
      </c>
      <c r="Q137" s="34">
        <v>5190</v>
      </c>
      <c r="R137" s="34">
        <v>7255</v>
      </c>
      <c r="S137" s="34">
        <v>12660</v>
      </c>
      <c r="T137" s="34">
        <v>16596</v>
      </c>
      <c r="U137" s="34">
        <v>18072</v>
      </c>
      <c r="V137" s="34">
        <v>21160</v>
      </c>
      <c r="W137" s="34">
        <v>22922</v>
      </c>
      <c r="X137" s="34">
        <v>25043</v>
      </c>
      <c r="Y137" s="34">
        <v>20242</v>
      </c>
      <c r="Z137" s="34">
        <v>23706</v>
      </c>
      <c r="AA137" s="34">
        <v>21940</v>
      </c>
    </row>
    <row r="138" spans="2:27" ht="12.75">
      <c r="B138" s="33" t="s">
        <v>138</v>
      </c>
      <c r="C138" s="34">
        <v>0</v>
      </c>
      <c r="D138" s="34">
        <v>0</v>
      </c>
      <c r="E138" s="34">
        <v>64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4">
        <v>0</v>
      </c>
      <c r="X138" s="34">
        <v>0</v>
      </c>
      <c r="Y138" s="34">
        <v>0</v>
      </c>
      <c r="Z138" s="34">
        <v>0</v>
      </c>
      <c r="AA138" s="34">
        <v>0</v>
      </c>
    </row>
    <row r="139" spans="2:27" ht="12.75">
      <c r="B139" s="33" t="s">
        <v>139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46</v>
      </c>
      <c r="J139" s="34">
        <v>104</v>
      </c>
      <c r="K139" s="34">
        <v>71</v>
      </c>
      <c r="L139" s="34">
        <v>27</v>
      </c>
      <c r="M139" s="34">
        <v>85</v>
      </c>
      <c r="N139" s="34">
        <v>49</v>
      </c>
      <c r="O139" s="34">
        <v>68</v>
      </c>
      <c r="P139" s="34">
        <v>138</v>
      </c>
      <c r="Q139" s="34">
        <v>0</v>
      </c>
      <c r="R139" s="34">
        <v>53</v>
      </c>
      <c r="S139" s="34">
        <v>37</v>
      </c>
      <c r="T139" s="34">
        <v>9</v>
      </c>
      <c r="U139" s="34">
        <v>568</v>
      </c>
      <c r="V139" s="34">
        <v>729</v>
      </c>
      <c r="W139" s="34">
        <v>422</v>
      </c>
      <c r="X139" s="34">
        <v>110</v>
      </c>
      <c r="Y139" s="34">
        <v>433</v>
      </c>
      <c r="Z139" s="34">
        <v>184</v>
      </c>
      <c r="AA139" s="34">
        <v>153</v>
      </c>
    </row>
    <row r="140" spans="2:27" ht="12.75">
      <c r="B140" s="33" t="s">
        <v>140</v>
      </c>
      <c r="C140" s="34">
        <v>20566</v>
      </c>
      <c r="D140" s="34">
        <v>0</v>
      </c>
      <c r="E140" s="34">
        <v>0</v>
      </c>
      <c r="F140" s="34">
        <v>62</v>
      </c>
      <c r="G140" s="34">
        <v>0</v>
      </c>
      <c r="H140" s="34">
        <v>0</v>
      </c>
      <c r="I140" s="34">
        <v>309</v>
      </c>
      <c r="J140" s="34">
        <v>13078</v>
      </c>
      <c r="K140" s="34">
        <v>32620</v>
      </c>
      <c r="L140" s="34">
        <v>35182</v>
      </c>
      <c r="M140" s="34">
        <v>31317</v>
      </c>
      <c r="N140" s="34">
        <v>20386</v>
      </c>
      <c r="O140" s="34">
        <v>16045</v>
      </c>
      <c r="P140" s="34">
        <v>8483</v>
      </c>
      <c r="Q140" s="34">
        <v>12555</v>
      </c>
      <c r="R140" s="34">
        <v>12290</v>
      </c>
      <c r="S140" s="34">
        <v>16634</v>
      </c>
      <c r="T140" s="34">
        <v>19074</v>
      </c>
      <c r="U140" s="34">
        <v>18863</v>
      </c>
      <c r="V140" s="34">
        <v>19855</v>
      </c>
      <c r="W140" s="34">
        <v>16945</v>
      </c>
      <c r="X140" s="34">
        <v>18223</v>
      </c>
      <c r="Y140" s="34">
        <v>21547</v>
      </c>
      <c r="Z140" s="34">
        <v>18171</v>
      </c>
      <c r="AA140" s="34">
        <v>22628</v>
      </c>
    </row>
    <row r="141" spans="2:27" ht="12.75">
      <c r="B141" s="33" t="s">
        <v>141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0</v>
      </c>
      <c r="U141" s="34">
        <v>0</v>
      </c>
      <c r="V141" s="34">
        <v>0</v>
      </c>
      <c r="W141" s="34">
        <v>0</v>
      </c>
      <c r="X141" s="34">
        <v>0</v>
      </c>
      <c r="Y141" s="34">
        <v>0</v>
      </c>
      <c r="Z141" s="34">
        <v>3</v>
      </c>
      <c r="AA141" s="34">
        <v>0</v>
      </c>
    </row>
    <row r="142" spans="2:27" ht="12.75">
      <c r="B142" s="33" t="s">
        <v>142</v>
      </c>
      <c r="C142" s="34">
        <v>10528</v>
      </c>
      <c r="D142" s="34">
        <v>882</v>
      </c>
      <c r="E142" s="34">
        <v>6304</v>
      </c>
      <c r="F142" s="34">
        <v>21768</v>
      </c>
      <c r="G142" s="34">
        <v>13504</v>
      </c>
      <c r="H142" s="34">
        <v>12239</v>
      </c>
      <c r="I142" s="34">
        <v>12416</v>
      </c>
      <c r="J142" s="34">
        <v>9866</v>
      </c>
      <c r="K142" s="34">
        <v>10939</v>
      </c>
      <c r="L142" s="34">
        <v>7714</v>
      </c>
      <c r="M142" s="34">
        <v>9741</v>
      </c>
      <c r="N142" s="34">
        <v>7982</v>
      </c>
      <c r="O142" s="34">
        <v>6384</v>
      </c>
      <c r="P142" s="34">
        <v>6267</v>
      </c>
      <c r="Q142" s="34">
        <v>6612</v>
      </c>
      <c r="R142" s="34">
        <v>7618</v>
      </c>
      <c r="S142" s="34">
        <v>7028</v>
      </c>
      <c r="T142" s="34">
        <v>6375</v>
      </c>
      <c r="U142" s="34">
        <v>6038</v>
      </c>
      <c r="V142" s="34">
        <v>4154</v>
      </c>
      <c r="W142" s="34">
        <v>3420</v>
      </c>
      <c r="X142" s="34">
        <v>4038</v>
      </c>
      <c r="Y142" s="34">
        <v>4365</v>
      </c>
      <c r="Z142" s="34">
        <v>4986</v>
      </c>
      <c r="AA142" s="34">
        <v>4816</v>
      </c>
    </row>
    <row r="143" spans="2:27" ht="12.75">
      <c r="B143" s="33" t="s">
        <v>143</v>
      </c>
      <c r="C143" s="34">
        <v>1041</v>
      </c>
      <c r="D143" s="34">
        <v>658</v>
      </c>
      <c r="E143" s="34">
        <v>0</v>
      </c>
      <c r="F143" s="34">
        <v>0</v>
      </c>
      <c r="G143" s="34">
        <v>45</v>
      </c>
      <c r="H143" s="34">
        <v>0</v>
      </c>
      <c r="I143" s="34">
        <v>247</v>
      </c>
      <c r="J143" s="34">
        <v>0</v>
      </c>
      <c r="K143" s="34">
        <v>378</v>
      </c>
      <c r="L143" s="34">
        <v>0</v>
      </c>
      <c r="M143" s="34">
        <v>0</v>
      </c>
      <c r="N143" s="34">
        <v>0</v>
      </c>
      <c r="O143" s="34">
        <v>184</v>
      </c>
      <c r="P143" s="34">
        <v>0</v>
      </c>
      <c r="Q143" s="34">
        <v>0</v>
      </c>
      <c r="R143" s="34">
        <v>0</v>
      </c>
      <c r="S143" s="34">
        <v>0</v>
      </c>
      <c r="T143" s="34">
        <v>92</v>
      </c>
      <c r="U143" s="34">
        <v>204</v>
      </c>
      <c r="V143" s="34">
        <v>0</v>
      </c>
      <c r="W143" s="34">
        <v>150</v>
      </c>
      <c r="X143" s="34">
        <v>213</v>
      </c>
      <c r="Y143" s="34">
        <v>85</v>
      </c>
      <c r="Z143" s="34">
        <v>278</v>
      </c>
      <c r="AA143" s="34">
        <v>0</v>
      </c>
    </row>
    <row r="144" spans="2:27" ht="12.75">
      <c r="B144" s="33" t="s">
        <v>144</v>
      </c>
      <c r="C144" s="34">
        <v>350</v>
      </c>
      <c r="D144" s="34">
        <v>389</v>
      </c>
      <c r="E144" s="34">
        <v>130</v>
      </c>
      <c r="F144" s="34">
        <v>2</v>
      </c>
      <c r="G144" s="34">
        <v>0</v>
      </c>
      <c r="H144" s="34">
        <v>74</v>
      </c>
      <c r="I144" s="34">
        <v>0</v>
      </c>
      <c r="J144" s="34">
        <v>0</v>
      </c>
      <c r="K144" s="34">
        <v>0</v>
      </c>
      <c r="L144" s="34">
        <v>0</v>
      </c>
      <c r="M144" s="34">
        <v>134</v>
      </c>
      <c r="N144" s="34">
        <v>0</v>
      </c>
      <c r="O144" s="34">
        <v>28</v>
      </c>
      <c r="P144" s="34">
        <v>45</v>
      </c>
      <c r="Q144" s="34">
        <v>132</v>
      </c>
      <c r="R144" s="34">
        <v>0</v>
      </c>
      <c r="S144" s="34">
        <v>0</v>
      </c>
      <c r="T144" s="34">
        <v>0</v>
      </c>
      <c r="U144" s="34">
        <v>28</v>
      </c>
      <c r="V144" s="34">
        <v>0</v>
      </c>
      <c r="W144" s="34">
        <v>0</v>
      </c>
      <c r="X144" s="34">
        <v>946</v>
      </c>
      <c r="Y144" s="34">
        <v>0</v>
      </c>
      <c r="Z144" s="34">
        <v>0</v>
      </c>
      <c r="AA144" s="34">
        <v>0</v>
      </c>
    </row>
    <row r="145" spans="2:27" ht="12.75">
      <c r="B145" s="33" t="s">
        <v>145</v>
      </c>
      <c r="C145" s="34">
        <v>49714</v>
      </c>
      <c r="D145" s="34">
        <v>85509</v>
      </c>
      <c r="E145" s="34">
        <v>88441</v>
      </c>
      <c r="F145" s="34">
        <v>90825</v>
      </c>
      <c r="G145" s="34">
        <v>83381</v>
      </c>
      <c r="H145" s="34">
        <v>82630</v>
      </c>
      <c r="I145" s="34">
        <v>77760</v>
      </c>
      <c r="J145" s="34">
        <v>88888</v>
      </c>
      <c r="K145" s="34">
        <v>86195</v>
      </c>
      <c r="L145" s="34">
        <v>61146</v>
      </c>
      <c r="M145" s="34">
        <v>65089</v>
      </c>
      <c r="N145" s="34">
        <v>57483</v>
      </c>
      <c r="O145" s="34">
        <v>53145</v>
      </c>
      <c r="P145" s="34">
        <v>61601</v>
      </c>
      <c r="Q145" s="34">
        <v>64481</v>
      </c>
      <c r="R145" s="34">
        <v>60740</v>
      </c>
      <c r="S145" s="34">
        <v>51187</v>
      </c>
      <c r="T145" s="34">
        <v>40219</v>
      </c>
      <c r="U145" s="34">
        <v>38947</v>
      </c>
      <c r="V145" s="34">
        <v>29863</v>
      </c>
      <c r="W145" s="34">
        <v>30759</v>
      </c>
      <c r="X145" s="34">
        <v>41148</v>
      </c>
      <c r="Y145" s="34">
        <v>46234</v>
      </c>
      <c r="Z145" s="34">
        <v>43263</v>
      </c>
      <c r="AA145" s="34">
        <v>44218</v>
      </c>
    </row>
    <row r="146" spans="2:27" ht="12.75">
      <c r="B146" s="33" t="s">
        <v>146</v>
      </c>
      <c r="C146" s="34">
        <v>7892</v>
      </c>
      <c r="D146" s="34">
        <v>9822</v>
      </c>
      <c r="E146" s="34">
        <v>12860</v>
      </c>
      <c r="F146" s="34">
        <v>14625</v>
      </c>
      <c r="G146" s="34">
        <v>15641</v>
      </c>
      <c r="H146" s="34">
        <v>14984</v>
      </c>
      <c r="I146" s="34">
        <v>14438</v>
      </c>
      <c r="J146" s="34">
        <v>13403</v>
      </c>
      <c r="K146" s="34">
        <v>13715</v>
      </c>
      <c r="L146" s="34">
        <v>15210</v>
      </c>
      <c r="M146" s="34">
        <v>13473</v>
      </c>
      <c r="N146" s="34">
        <v>20181</v>
      </c>
      <c r="O146" s="34">
        <v>21675</v>
      </c>
      <c r="P146" s="34">
        <v>14362</v>
      </c>
      <c r="Q146" s="34">
        <v>9562</v>
      </c>
      <c r="R146" s="34">
        <v>9511</v>
      </c>
      <c r="S146" s="34">
        <v>7486</v>
      </c>
      <c r="T146" s="34">
        <v>7939</v>
      </c>
      <c r="U146" s="34">
        <v>6956</v>
      </c>
      <c r="V146" s="34">
        <v>6852</v>
      </c>
      <c r="W146" s="34">
        <v>7735</v>
      </c>
      <c r="X146" s="34">
        <v>4813</v>
      </c>
      <c r="Y146" s="34">
        <v>0</v>
      </c>
      <c r="Z146" s="34">
        <v>0</v>
      </c>
      <c r="AA146" s="34">
        <v>0</v>
      </c>
    </row>
    <row r="147" spans="2:27" ht="12.75">
      <c r="B147" s="33" t="s">
        <v>147</v>
      </c>
      <c r="C147" s="34">
        <v>10136</v>
      </c>
      <c r="D147" s="34">
        <v>11090</v>
      </c>
      <c r="E147" s="34">
        <v>6894</v>
      </c>
      <c r="F147" s="34">
        <v>2687</v>
      </c>
      <c r="G147" s="34">
        <v>1337</v>
      </c>
      <c r="H147" s="34">
        <v>334</v>
      </c>
      <c r="I147" s="34">
        <v>348</v>
      </c>
      <c r="J147" s="34">
        <v>387</v>
      </c>
      <c r="K147" s="34">
        <v>624</v>
      </c>
      <c r="L147" s="34">
        <v>0</v>
      </c>
      <c r="M147" s="34">
        <v>146</v>
      </c>
      <c r="N147" s="34">
        <v>354</v>
      </c>
      <c r="O147" s="34">
        <v>0</v>
      </c>
      <c r="P147" s="34">
        <v>68</v>
      </c>
      <c r="Q147" s="34">
        <v>70</v>
      </c>
      <c r="R147" s="34">
        <v>1060</v>
      </c>
      <c r="S147" s="34">
        <v>1589</v>
      </c>
      <c r="T147" s="34">
        <v>1099</v>
      </c>
      <c r="U147" s="34">
        <v>664</v>
      </c>
      <c r="V147" s="34">
        <v>410</v>
      </c>
      <c r="W147" s="34">
        <v>441</v>
      </c>
      <c r="X147" s="34">
        <v>967</v>
      </c>
      <c r="Y147" s="34">
        <v>0</v>
      </c>
      <c r="Z147" s="34">
        <v>202</v>
      </c>
      <c r="AA147" s="34">
        <v>339</v>
      </c>
    </row>
    <row r="148" spans="2:27" ht="12.75">
      <c r="B148" s="33" t="s">
        <v>148</v>
      </c>
      <c r="C148" s="34">
        <v>4363</v>
      </c>
      <c r="D148" s="34">
        <v>3872</v>
      </c>
      <c r="E148" s="34">
        <v>3147</v>
      </c>
      <c r="F148" s="34">
        <v>1162</v>
      </c>
      <c r="G148" s="34">
        <v>1204</v>
      </c>
      <c r="H148" s="34">
        <v>39</v>
      </c>
      <c r="I148" s="34">
        <v>305</v>
      </c>
      <c r="J148" s="34">
        <v>808</v>
      </c>
      <c r="K148" s="34">
        <v>375</v>
      </c>
      <c r="L148" s="34">
        <v>3</v>
      </c>
      <c r="M148" s="34">
        <v>125</v>
      </c>
      <c r="N148" s="34">
        <v>124</v>
      </c>
      <c r="O148" s="34">
        <v>77</v>
      </c>
      <c r="P148" s="34">
        <v>0</v>
      </c>
      <c r="Q148" s="34">
        <v>85</v>
      </c>
      <c r="R148" s="34">
        <v>0</v>
      </c>
      <c r="S148" s="34">
        <v>81</v>
      </c>
      <c r="T148" s="34">
        <v>239</v>
      </c>
      <c r="U148" s="34">
        <v>0</v>
      </c>
      <c r="V148" s="34">
        <v>0</v>
      </c>
      <c r="W148" s="34">
        <v>248</v>
      </c>
      <c r="X148" s="34">
        <v>81</v>
      </c>
      <c r="Y148" s="34">
        <v>0</v>
      </c>
      <c r="Z148" s="34">
        <v>0</v>
      </c>
      <c r="AA148" s="34">
        <v>0</v>
      </c>
    </row>
    <row r="149" spans="2:27" ht="12.75">
      <c r="B149" s="33" t="s">
        <v>149</v>
      </c>
      <c r="C149" s="34">
        <v>339</v>
      </c>
      <c r="D149" s="34">
        <v>0</v>
      </c>
      <c r="E149" s="34">
        <v>798</v>
      </c>
      <c r="F149" s="34">
        <v>311</v>
      </c>
      <c r="G149" s="34">
        <v>0</v>
      </c>
      <c r="H149" s="34">
        <v>0</v>
      </c>
      <c r="I149" s="34">
        <v>7</v>
      </c>
      <c r="J149" s="34">
        <v>0</v>
      </c>
      <c r="K149" s="34">
        <v>0</v>
      </c>
      <c r="L149" s="34">
        <v>70</v>
      </c>
      <c r="M149" s="34">
        <v>144</v>
      </c>
      <c r="N149" s="34">
        <v>0</v>
      </c>
      <c r="O149" s="34">
        <v>0</v>
      </c>
      <c r="P149" s="34">
        <v>0</v>
      </c>
      <c r="Q149" s="34">
        <v>92</v>
      </c>
      <c r="R149" s="34">
        <v>0</v>
      </c>
      <c r="S149" s="34">
        <v>0</v>
      </c>
      <c r="T149" s="34">
        <v>202</v>
      </c>
      <c r="U149" s="34">
        <v>88</v>
      </c>
      <c r="V149" s="34">
        <v>80</v>
      </c>
      <c r="W149" s="34">
        <v>0</v>
      </c>
      <c r="X149" s="34">
        <v>75</v>
      </c>
      <c r="Y149" s="34">
        <v>85</v>
      </c>
      <c r="Z149" s="34">
        <v>23</v>
      </c>
      <c r="AA149" s="34">
        <v>16</v>
      </c>
    </row>
    <row r="150" spans="2:27" ht="12.75">
      <c r="B150" s="33" t="s">
        <v>150</v>
      </c>
      <c r="C150" s="34">
        <v>0</v>
      </c>
      <c r="D150" s="34">
        <v>0</v>
      </c>
      <c r="E150" s="34">
        <v>0</v>
      </c>
      <c r="F150" s="34">
        <v>0</v>
      </c>
      <c r="G150" s="34">
        <v>338</v>
      </c>
      <c r="H150" s="34">
        <v>21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8</v>
      </c>
      <c r="T150" s="34">
        <v>0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  <c r="Z150" s="34">
        <v>0</v>
      </c>
      <c r="AA150" s="34">
        <v>39</v>
      </c>
    </row>
    <row r="151" spans="2:27" ht="12.75">
      <c r="B151" s="33" t="s">
        <v>151</v>
      </c>
      <c r="C151" s="34">
        <v>105</v>
      </c>
      <c r="D151" s="34">
        <v>0</v>
      </c>
      <c r="E151" s="34">
        <v>28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35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40</v>
      </c>
      <c r="V151" s="34">
        <v>45</v>
      </c>
      <c r="W151" s="34">
        <v>0</v>
      </c>
      <c r="X151" s="34">
        <v>0</v>
      </c>
      <c r="Y151" s="34">
        <v>0</v>
      </c>
      <c r="Z151" s="34">
        <v>0</v>
      </c>
      <c r="AA151" s="34">
        <v>0</v>
      </c>
    </row>
    <row r="152" spans="2:27" ht="12.75">
      <c r="B152" s="33" t="s">
        <v>152</v>
      </c>
      <c r="C152" s="34">
        <v>0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>
        <v>0</v>
      </c>
      <c r="W152" s="34">
        <v>0</v>
      </c>
      <c r="X152" s="34">
        <v>0</v>
      </c>
      <c r="Y152" s="34">
        <v>0</v>
      </c>
      <c r="Z152" s="34">
        <v>0</v>
      </c>
      <c r="AA152" s="34">
        <v>0</v>
      </c>
    </row>
    <row r="153" spans="2:27" ht="12.75">
      <c r="B153" s="33" t="s">
        <v>153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34">
        <v>1616</v>
      </c>
      <c r="X153" s="34">
        <v>1700</v>
      </c>
      <c r="Y153" s="34">
        <v>110</v>
      </c>
      <c r="Z153" s="34">
        <v>0</v>
      </c>
      <c r="AA153" s="34">
        <v>228</v>
      </c>
    </row>
    <row r="154" spans="2:27" ht="12.75">
      <c r="B154" s="33" t="s">
        <v>154</v>
      </c>
      <c r="C154" s="34">
        <v>537390</v>
      </c>
      <c r="D154" s="34">
        <v>527804</v>
      </c>
      <c r="E154" s="34">
        <v>541871</v>
      </c>
      <c r="F154" s="34">
        <v>549638</v>
      </c>
      <c r="G154" s="34">
        <v>556468</v>
      </c>
      <c r="H154" s="34">
        <v>555080</v>
      </c>
      <c r="I154" s="34">
        <v>572294</v>
      </c>
      <c r="J154" s="34">
        <v>583822</v>
      </c>
      <c r="K154" s="34">
        <v>612709</v>
      </c>
      <c r="L154" s="34">
        <v>577692</v>
      </c>
      <c r="M154" s="34">
        <v>598412</v>
      </c>
      <c r="N154" s="34">
        <v>598524</v>
      </c>
      <c r="O154" s="34">
        <v>586258</v>
      </c>
      <c r="P154" s="34">
        <v>602226</v>
      </c>
      <c r="Q154" s="34">
        <v>623710</v>
      </c>
      <c r="R154" s="34">
        <v>622201</v>
      </c>
      <c r="S154" s="34">
        <v>614928</v>
      </c>
      <c r="T154" s="34">
        <v>605235</v>
      </c>
      <c r="U154" s="34">
        <v>610601</v>
      </c>
      <c r="V154" s="34">
        <v>559996</v>
      </c>
      <c r="W154" s="34">
        <v>560259</v>
      </c>
      <c r="X154" s="34">
        <v>542734</v>
      </c>
      <c r="Y154" s="34">
        <v>555010</v>
      </c>
      <c r="Z154" s="34">
        <v>525843</v>
      </c>
      <c r="AA154" s="34">
        <v>520732</v>
      </c>
    </row>
    <row r="155" spans="2:27" ht="12.75">
      <c r="B155" s="33" t="s">
        <v>155</v>
      </c>
      <c r="C155" s="34">
        <v>57393</v>
      </c>
      <c r="D155" s="34">
        <v>40726</v>
      </c>
      <c r="E155" s="34">
        <v>31155</v>
      </c>
      <c r="F155" s="34">
        <v>33953</v>
      </c>
      <c r="G155" s="34">
        <v>34508</v>
      </c>
      <c r="H155" s="34">
        <v>35504</v>
      </c>
      <c r="I155" s="34">
        <v>26186</v>
      </c>
      <c r="J155" s="34">
        <v>21776</v>
      </c>
      <c r="K155" s="34">
        <v>22707</v>
      </c>
      <c r="L155" s="34">
        <v>15444</v>
      </c>
      <c r="M155" s="34">
        <v>10828</v>
      </c>
      <c r="N155" s="34">
        <v>12058</v>
      </c>
      <c r="O155" s="34">
        <v>10727</v>
      </c>
      <c r="P155" s="34">
        <v>4259</v>
      </c>
      <c r="Q155" s="34">
        <v>7423</v>
      </c>
      <c r="R155" s="34">
        <v>10</v>
      </c>
      <c r="S155" s="34">
        <v>0</v>
      </c>
      <c r="T155" s="34">
        <v>67</v>
      </c>
      <c r="U155" s="34">
        <v>0</v>
      </c>
      <c r="V155" s="34">
        <v>212</v>
      </c>
      <c r="W155" s="34">
        <v>180</v>
      </c>
      <c r="X155" s="34">
        <v>3049</v>
      </c>
      <c r="Y155" s="34">
        <v>33</v>
      </c>
      <c r="Z155" s="34">
        <v>311</v>
      </c>
      <c r="AA155" s="34">
        <v>188</v>
      </c>
    </row>
    <row r="157" ht="12.75">
      <c r="B157" s="31" t="s">
        <v>156</v>
      </c>
    </row>
    <row r="158" spans="2:3" ht="12.75">
      <c r="B158" s="31" t="s">
        <v>157</v>
      </c>
      <c r="C158" s="31" t="s">
        <v>158</v>
      </c>
    </row>
    <row r="160" ht="12.75">
      <c r="B160" s="31" t="s">
        <v>159</v>
      </c>
    </row>
    <row r="162" spans="2:3" ht="12.75">
      <c r="B162" s="31" t="s">
        <v>0</v>
      </c>
      <c r="C162" s="32">
        <v>42543.77853009259</v>
      </c>
    </row>
    <row r="163" spans="2:3" ht="12.75">
      <c r="B163" s="31" t="s">
        <v>1</v>
      </c>
      <c r="C163" s="32">
        <v>42600.405732997686</v>
      </c>
    </row>
    <row r="164" spans="2:3" ht="12.75">
      <c r="B164" s="31" t="s">
        <v>2</v>
      </c>
      <c r="C164" s="31" t="s">
        <v>3</v>
      </c>
    </row>
    <row r="166" spans="2:3" ht="12.75">
      <c r="B166" s="31" t="s">
        <v>4</v>
      </c>
      <c r="C166" s="31" t="s">
        <v>87</v>
      </c>
    </row>
    <row r="167" spans="2:3" ht="12.75">
      <c r="B167" s="31" t="s">
        <v>6</v>
      </c>
      <c r="C167" s="31" t="s">
        <v>34</v>
      </c>
    </row>
    <row r="168" spans="2:3" ht="12.75">
      <c r="B168" s="31" t="s">
        <v>5</v>
      </c>
      <c r="C168" s="31" t="s">
        <v>37</v>
      </c>
    </row>
    <row r="170" spans="2:27" ht="12.75">
      <c r="B170" s="33" t="s">
        <v>88</v>
      </c>
      <c r="C170" s="33" t="s">
        <v>7</v>
      </c>
      <c r="D170" s="33" t="s">
        <v>8</v>
      </c>
      <c r="E170" s="33" t="s">
        <v>9</v>
      </c>
      <c r="F170" s="33" t="s">
        <v>10</v>
      </c>
      <c r="G170" s="33" t="s">
        <v>11</v>
      </c>
      <c r="H170" s="33" t="s">
        <v>12</v>
      </c>
      <c r="I170" s="33" t="s">
        <v>13</v>
      </c>
      <c r="J170" s="33" t="s">
        <v>14</v>
      </c>
      <c r="K170" s="33" t="s">
        <v>15</v>
      </c>
      <c r="L170" s="33" t="s">
        <v>16</v>
      </c>
      <c r="M170" s="33" t="s">
        <v>17</v>
      </c>
      <c r="N170" s="33" t="s">
        <v>18</v>
      </c>
      <c r="O170" s="33" t="s">
        <v>19</v>
      </c>
      <c r="P170" s="33" t="s">
        <v>20</v>
      </c>
      <c r="Q170" s="33" t="s">
        <v>21</v>
      </c>
      <c r="R170" s="33" t="s">
        <v>22</v>
      </c>
      <c r="S170" s="33" t="s">
        <v>23</v>
      </c>
      <c r="T170" s="33" t="s">
        <v>24</v>
      </c>
      <c r="U170" s="33" t="s">
        <v>25</v>
      </c>
      <c r="V170" s="33" t="s">
        <v>26</v>
      </c>
      <c r="W170" s="33" t="s">
        <v>27</v>
      </c>
      <c r="X170" s="33" t="s">
        <v>28</v>
      </c>
      <c r="Y170" s="33" t="s">
        <v>29</v>
      </c>
      <c r="Z170" s="33" t="s">
        <v>30</v>
      </c>
      <c r="AA170" s="33" t="s">
        <v>31</v>
      </c>
    </row>
    <row r="171" spans="2:27" ht="12.75">
      <c r="B171" s="33" t="s">
        <v>39</v>
      </c>
      <c r="C171" s="34">
        <v>908</v>
      </c>
      <c r="D171" s="34">
        <v>1114</v>
      </c>
      <c r="E171" s="34">
        <v>897</v>
      </c>
      <c r="F171" s="34">
        <v>258</v>
      </c>
      <c r="G171" s="34">
        <v>566</v>
      </c>
      <c r="H171" s="34">
        <v>810</v>
      </c>
      <c r="I171" s="34">
        <v>547</v>
      </c>
      <c r="J171" s="34">
        <v>1279</v>
      </c>
      <c r="K171" s="34">
        <v>1670</v>
      </c>
      <c r="L171" s="34">
        <v>1585</v>
      </c>
      <c r="M171" s="34">
        <v>1612</v>
      </c>
      <c r="N171" s="34">
        <v>991</v>
      </c>
      <c r="O171" s="34">
        <v>1143</v>
      </c>
      <c r="P171" s="34">
        <v>841</v>
      </c>
      <c r="Q171" s="34">
        <v>256</v>
      </c>
      <c r="R171" s="34">
        <v>211</v>
      </c>
      <c r="S171" s="34">
        <v>41</v>
      </c>
      <c r="T171" s="34">
        <v>116</v>
      </c>
      <c r="U171" s="34">
        <v>491</v>
      </c>
      <c r="V171" s="34">
        <v>197</v>
      </c>
      <c r="W171" s="34">
        <v>242</v>
      </c>
      <c r="X171" s="34">
        <v>607</v>
      </c>
      <c r="Y171" s="34">
        <v>61</v>
      </c>
      <c r="Z171" s="34">
        <v>89</v>
      </c>
      <c r="AA171" s="34">
        <v>28</v>
      </c>
    </row>
    <row r="172" spans="2:27" ht="12.75">
      <c r="B172" s="33" t="s">
        <v>40</v>
      </c>
      <c r="C172" s="34">
        <v>782</v>
      </c>
      <c r="D172" s="34">
        <v>0</v>
      </c>
      <c r="E172" s="34">
        <v>39</v>
      </c>
      <c r="F172" s="34">
        <v>70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0</v>
      </c>
      <c r="X172" s="34">
        <v>0</v>
      </c>
      <c r="Y172" s="34">
        <v>0</v>
      </c>
      <c r="Z172" s="34">
        <v>0</v>
      </c>
      <c r="AA172" s="34">
        <v>0</v>
      </c>
    </row>
    <row r="173" spans="2:27" ht="12.75">
      <c r="B173" s="33" t="s">
        <v>41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88</v>
      </c>
      <c r="M173" s="34">
        <v>81</v>
      </c>
      <c r="N173" s="34">
        <v>46</v>
      </c>
      <c r="O173" s="34">
        <v>7</v>
      </c>
      <c r="P173" s="34">
        <v>0</v>
      </c>
      <c r="Q173" s="34">
        <v>0</v>
      </c>
      <c r="R173" s="34">
        <v>0</v>
      </c>
      <c r="S173" s="34">
        <v>1</v>
      </c>
      <c r="T173" s="34">
        <v>0</v>
      </c>
      <c r="U173" s="34">
        <v>0</v>
      </c>
      <c r="V173" s="34">
        <v>0</v>
      </c>
      <c r="W173" s="34">
        <v>0</v>
      </c>
      <c r="X173" s="34">
        <v>1</v>
      </c>
      <c r="Y173" s="34">
        <v>12</v>
      </c>
      <c r="Z173" s="34">
        <v>0</v>
      </c>
      <c r="AA173" s="34">
        <v>5</v>
      </c>
    </row>
    <row r="174" spans="2:27" ht="12.75">
      <c r="B174" s="33" t="s">
        <v>42</v>
      </c>
      <c r="C174" s="34">
        <v>916</v>
      </c>
      <c r="D174" s="34">
        <v>231</v>
      </c>
      <c r="E174" s="34">
        <v>51</v>
      </c>
      <c r="F174" s="34">
        <v>80</v>
      </c>
      <c r="G174" s="34">
        <v>0</v>
      </c>
      <c r="H174" s="34">
        <v>522</v>
      </c>
      <c r="I174" s="34">
        <v>144</v>
      </c>
      <c r="J174" s="34">
        <v>69</v>
      </c>
      <c r="K174" s="34">
        <v>0</v>
      </c>
      <c r="L174" s="34">
        <v>0</v>
      </c>
      <c r="M174" s="34">
        <v>0</v>
      </c>
      <c r="N174" s="34">
        <v>117</v>
      </c>
      <c r="O174" s="34">
        <v>101</v>
      </c>
      <c r="P174" s="34">
        <v>0</v>
      </c>
      <c r="Q174" s="34">
        <v>0</v>
      </c>
      <c r="R174" s="34">
        <v>0</v>
      </c>
      <c r="S174" s="34">
        <v>104</v>
      </c>
      <c r="T174" s="34">
        <v>0</v>
      </c>
      <c r="U174" s="34">
        <v>244</v>
      </c>
      <c r="V174" s="34">
        <v>424</v>
      </c>
      <c r="W174" s="34">
        <v>589</v>
      </c>
      <c r="X174" s="34">
        <v>551</v>
      </c>
      <c r="Y174" s="34">
        <v>264</v>
      </c>
      <c r="Z174" s="34">
        <v>423</v>
      </c>
      <c r="AA174" s="34">
        <v>215</v>
      </c>
    </row>
    <row r="175" spans="2:27" ht="12.75">
      <c r="B175" s="33" t="s">
        <v>43</v>
      </c>
      <c r="C175" s="34">
        <v>10451</v>
      </c>
      <c r="D175" s="34">
        <v>10516</v>
      </c>
      <c r="E175" s="34">
        <v>11471</v>
      </c>
      <c r="F175" s="34">
        <v>9881</v>
      </c>
      <c r="G175" s="34">
        <v>12750</v>
      </c>
      <c r="H175" s="34">
        <v>12815</v>
      </c>
      <c r="I175" s="34">
        <v>12784</v>
      </c>
      <c r="J175" s="34">
        <v>16284</v>
      </c>
      <c r="K175" s="34">
        <v>17882</v>
      </c>
      <c r="L175" s="34">
        <v>13313</v>
      </c>
      <c r="M175" s="34">
        <v>12278</v>
      </c>
      <c r="N175" s="34">
        <v>12864</v>
      </c>
      <c r="O175" s="34">
        <v>11036</v>
      </c>
      <c r="P175" s="34">
        <v>10597</v>
      </c>
      <c r="Q175" s="34">
        <v>13117</v>
      </c>
      <c r="R175" s="34">
        <v>12977</v>
      </c>
      <c r="S175" s="34">
        <v>11281</v>
      </c>
      <c r="T175" s="34">
        <v>11613</v>
      </c>
      <c r="U175" s="34">
        <v>11575</v>
      </c>
      <c r="V175" s="34">
        <v>7382</v>
      </c>
      <c r="W175" s="34">
        <v>8999</v>
      </c>
      <c r="X175" s="34">
        <v>5949</v>
      </c>
      <c r="Y175" s="34">
        <v>7803</v>
      </c>
      <c r="Z175" s="34">
        <v>6850</v>
      </c>
      <c r="AA175" s="34">
        <v>7635</v>
      </c>
    </row>
    <row r="176" spans="2:27" ht="12.75">
      <c r="B176" s="33" t="s">
        <v>44</v>
      </c>
      <c r="C176" s="34">
        <v>0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>
        <v>0</v>
      </c>
      <c r="T176" s="34">
        <v>0</v>
      </c>
      <c r="U176" s="34">
        <v>0</v>
      </c>
      <c r="V176" s="34">
        <v>0</v>
      </c>
      <c r="W176" s="34">
        <v>0</v>
      </c>
      <c r="X176" s="34">
        <v>0</v>
      </c>
      <c r="Y176" s="34">
        <v>0</v>
      </c>
      <c r="Z176" s="34">
        <v>0</v>
      </c>
      <c r="AA176" s="34">
        <v>0</v>
      </c>
    </row>
    <row r="177" spans="2:27" ht="12.75">
      <c r="B177" s="33" t="s">
        <v>45</v>
      </c>
      <c r="C177" s="34">
        <v>1362</v>
      </c>
      <c r="D177" s="34">
        <v>193</v>
      </c>
      <c r="E177" s="34">
        <v>0</v>
      </c>
      <c r="F177" s="34">
        <v>0</v>
      </c>
      <c r="G177" s="34">
        <v>227</v>
      </c>
      <c r="H177" s="34">
        <v>340</v>
      </c>
      <c r="I177" s="34">
        <v>303</v>
      </c>
      <c r="J177" s="34">
        <v>0</v>
      </c>
      <c r="K177" s="34">
        <v>82</v>
      </c>
      <c r="L177" s="34">
        <v>105</v>
      </c>
      <c r="M177" s="34">
        <v>0</v>
      </c>
      <c r="N177" s="34">
        <v>250</v>
      </c>
      <c r="O177" s="34">
        <v>250</v>
      </c>
      <c r="P177" s="34">
        <v>322</v>
      </c>
      <c r="Q177" s="34">
        <v>637</v>
      </c>
      <c r="R177" s="34">
        <v>803</v>
      </c>
      <c r="S177" s="34">
        <v>263</v>
      </c>
      <c r="T177" s="34">
        <v>418</v>
      </c>
      <c r="U177" s="34">
        <v>251</v>
      </c>
      <c r="V177" s="34">
        <v>322</v>
      </c>
      <c r="W177" s="34">
        <v>242</v>
      </c>
      <c r="X177" s="34">
        <v>85</v>
      </c>
      <c r="Y177" s="34">
        <v>0</v>
      </c>
      <c r="Z177" s="34">
        <v>241</v>
      </c>
      <c r="AA177" s="34">
        <v>140</v>
      </c>
    </row>
    <row r="178" spans="2:27" ht="12.75">
      <c r="B178" s="33" t="s">
        <v>46</v>
      </c>
      <c r="C178" s="34">
        <v>0</v>
      </c>
      <c r="D178" s="34">
        <v>189</v>
      </c>
      <c r="E178" s="34">
        <v>252</v>
      </c>
      <c r="F178" s="34">
        <v>189</v>
      </c>
      <c r="G178" s="34">
        <v>508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134</v>
      </c>
      <c r="P178" s="34">
        <v>31</v>
      </c>
      <c r="Q178" s="34">
        <v>0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  <c r="W178" s="34">
        <v>140</v>
      </c>
      <c r="X178" s="34">
        <v>0</v>
      </c>
      <c r="Y178" s="34">
        <v>0</v>
      </c>
      <c r="Z178" s="34">
        <v>0</v>
      </c>
      <c r="AA178" s="34">
        <v>0</v>
      </c>
    </row>
    <row r="179" spans="2:27" ht="12.75">
      <c r="B179" s="33" t="s">
        <v>47</v>
      </c>
      <c r="C179" s="34">
        <v>1378</v>
      </c>
      <c r="D179" s="34">
        <v>2135</v>
      </c>
      <c r="E179" s="34">
        <v>2391</v>
      </c>
      <c r="F179" s="34">
        <v>2101</v>
      </c>
      <c r="G179" s="34">
        <v>3393</v>
      </c>
      <c r="H179" s="34">
        <v>4591</v>
      </c>
      <c r="I179" s="34">
        <v>2015</v>
      </c>
      <c r="J179" s="34">
        <v>3995</v>
      </c>
      <c r="K179" s="34">
        <v>3398</v>
      </c>
      <c r="L179" s="34">
        <v>3785</v>
      </c>
      <c r="M179" s="34">
        <v>2594</v>
      </c>
      <c r="N179" s="34">
        <v>2428</v>
      </c>
      <c r="O179" s="34">
        <v>1530</v>
      </c>
      <c r="P179" s="34">
        <v>1077</v>
      </c>
      <c r="Q179" s="34">
        <v>176</v>
      </c>
      <c r="R179" s="34">
        <v>680</v>
      </c>
      <c r="S179" s="34">
        <v>390</v>
      </c>
      <c r="T179" s="34">
        <v>612</v>
      </c>
      <c r="U179" s="34">
        <v>1263</v>
      </c>
      <c r="V179" s="34">
        <v>475</v>
      </c>
      <c r="W179" s="34">
        <v>339</v>
      </c>
      <c r="X179" s="34">
        <v>159</v>
      </c>
      <c r="Y179" s="34">
        <v>0</v>
      </c>
      <c r="Z179" s="34">
        <v>368</v>
      </c>
      <c r="AA179" s="34">
        <v>1146</v>
      </c>
    </row>
    <row r="180" spans="2:27" ht="12.75">
      <c r="B180" s="33" t="s">
        <v>48</v>
      </c>
      <c r="C180" s="34">
        <v>6768</v>
      </c>
      <c r="D180" s="34">
        <v>7908</v>
      </c>
      <c r="E180" s="34">
        <v>5635</v>
      </c>
      <c r="F180" s="34">
        <v>8552</v>
      </c>
      <c r="G180" s="34">
        <v>10986</v>
      </c>
      <c r="H180" s="34">
        <v>12303</v>
      </c>
      <c r="I180" s="34">
        <v>15375</v>
      </c>
      <c r="J180" s="34">
        <v>17454</v>
      </c>
      <c r="K180" s="34">
        <v>17317</v>
      </c>
      <c r="L180" s="34">
        <v>16969</v>
      </c>
      <c r="M180" s="34">
        <v>17101</v>
      </c>
      <c r="N180" s="34">
        <v>16296</v>
      </c>
      <c r="O180" s="34">
        <v>12195</v>
      </c>
      <c r="P180" s="34">
        <v>11957</v>
      </c>
      <c r="Q180" s="34">
        <v>11105</v>
      </c>
      <c r="R180" s="34">
        <v>6922</v>
      </c>
      <c r="S180" s="34">
        <v>8267</v>
      </c>
      <c r="T180" s="34">
        <v>6056</v>
      </c>
      <c r="U180" s="34">
        <v>4427</v>
      </c>
      <c r="V180" s="34">
        <v>2931</v>
      </c>
      <c r="W180" s="34">
        <v>3734</v>
      </c>
      <c r="X180" s="34">
        <v>2936</v>
      </c>
      <c r="Y180" s="34">
        <v>1798</v>
      </c>
      <c r="Z180" s="34">
        <v>2380</v>
      </c>
      <c r="AA180" s="34">
        <v>2056</v>
      </c>
    </row>
    <row r="181" spans="2:27" ht="12.75">
      <c r="B181" s="33" t="s">
        <v>49</v>
      </c>
      <c r="C181" s="34">
        <v>0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63</v>
      </c>
      <c r="M181" s="34">
        <v>0</v>
      </c>
      <c r="N181" s="34">
        <v>0</v>
      </c>
      <c r="O181" s="34">
        <v>0</v>
      </c>
      <c r="P181" s="34">
        <v>0</v>
      </c>
      <c r="Q181" s="34">
        <v>110</v>
      </c>
      <c r="R181" s="34">
        <v>0</v>
      </c>
      <c r="S181" s="34">
        <v>691</v>
      </c>
      <c r="T181" s="34">
        <v>55</v>
      </c>
      <c r="U181" s="34">
        <v>250</v>
      </c>
      <c r="V181" s="34">
        <v>0</v>
      </c>
      <c r="W181" s="34">
        <v>0</v>
      </c>
      <c r="X181" s="34">
        <v>0</v>
      </c>
      <c r="Y181" s="34">
        <v>0</v>
      </c>
      <c r="Z181" s="34">
        <v>0</v>
      </c>
      <c r="AA181" s="34">
        <v>0</v>
      </c>
    </row>
    <row r="182" spans="2:27" ht="12.75">
      <c r="B182" s="33" t="s">
        <v>50</v>
      </c>
      <c r="C182" s="34">
        <v>822</v>
      </c>
      <c r="D182" s="34">
        <v>1471</v>
      </c>
      <c r="E182" s="34">
        <v>1317</v>
      </c>
      <c r="F182" s="34">
        <v>718</v>
      </c>
      <c r="G182" s="34">
        <v>3206</v>
      </c>
      <c r="H182" s="34">
        <v>3559</v>
      </c>
      <c r="I182" s="34">
        <v>1204</v>
      </c>
      <c r="J182" s="34">
        <v>930</v>
      </c>
      <c r="K182" s="34">
        <v>1292</v>
      </c>
      <c r="L182" s="34">
        <v>1591</v>
      </c>
      <c r="M182" s="34">
        <v>1299</v>
      </c>
      <c r="N182" s="34">
        <v>618</v>
      </c>
      <c r="O182" s="34">
        <v>838</v>
      </c>
      <c r="P182" s="34">
        <v>311</v>
      </c>
      <c r="Q182" s="34">
        <v>279</v>
      </c>
      <c r="R182" s="34">
        <v>2011</v>
      </c>
      <c r="S182" s="34">
        <v>1353</v>
      </c>
      <c r="T182" s="34">
        <v>487</v>
      </c>
      <c r="U182" s="34">
        <v>406</v>
      </c>
      <c r="V182" s="34">
        <v>0</v>
      </c>
      <c r="W182" s="34">
        <v>241</v>
      </c>
      <c r="X182" s="34">
        <v>347</v>
      </c>
      <c r="Y182" s="34">
        <v>65</v>
      </c>
      <c r="Z182" s="34">
        <v>599</v>
      </c>
      <c r="AA182" s="34">
        <v>485</v>
      </c>
    </row>
    <row r="183" spans="2:27" ht="12.75">
      <c r="B183" s="33" t="s">
        <v>51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>
        <v>0</v>
      </c>
      <c r="T183" s="34">
        <v>0</v>
      </c>
      <c r="U183" s="34">
        <v>0</v>
      </c>
      <c r="V183" s="34">
        <v>0</v>
      </c>
      <c r="W183" s="34">
        <v>0</v>
      </c>
      <c r="X183" s="34">
        <v>0</v>
      </c>
      <c r="Y183" s="34">
        <v>0</v>
      </c>
      <c r="Z183" s="34">
        <v>0</v>
      </c>
      <c r="AA183" s="34">
        <v>0</v>
      </c>
    </row>
    <row r="184" spans="2:27" ht="12.75">
      <c r="B184" s="33" t="s">
        <v>52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38</v>
      </c>
      <c r="P184" s="34">
        <v>229</v>
      </c>
      <c r="Q184" s="34">
        <v>66</v>
      </c>
      <c r="R184" s="34">
        <v>0</v>
      </c>
      <c r="S184" s="34">
        <v>0</v>
      </c>
      <c r="T184" s="34">
        <v>0</v>
      </c>
      <c r="U184" s="34">
        <v>5</v>
      </c>
      <c r="V184" s="34">
        <v>0</v>
      </c>
      <c r="W184" s="34">
        <v>0</v>
      </c>
      <c r="X184" s="34">
        <v>0</v>
      </c>
      <c r="Y184" s="34">
        <v>0</v>
      </c>
      <c r="Z184" s="34">
        <v>0</v>
      </c>
      <c r="AA184" s="34">
        <v>0</v>
      </c>
    </row>
    <row r="185" spans="2:27" ht="12.75">
      <c r="B185" s="33" t="s">
        <v>53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251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4">
        <v>0</v>
      </c>
      <c r="X185" s="34">
        <v>0</v>
      </c>
      <c r="Y185" s="34">
        <v>0</v>
      </c>
      <c r="Z185" s="34">
        <v>0</v>
      </c>
      <c r="AA185" s="34">
        <v>0</v>
      </c>
    </row>
    <row r="186" spans="2:27" ht="12.75">
      <c r="B186" s="33" t="s">
        <v>54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>
        <v>0</v>
      </c>
      <c r="T186" s="34">
        <v>0</v>
      </c>
      <c r="U186" s="34">
        <v>0</v>
      </c>
      <c r="V186" s="34">
        <v>0</v>
      </c>
      <c r="W186" s="34">
        <v>0</v>
      </c>
      <c r="X186" s="34">
        <v>0</v>
      </c>
      <c r="Y186" s="34">
        <v>0</v>
      </c>
      <c r="Z186" s="34">
        <v>0</v>
      </c>
      <c r="AA186" s="34">
        <v>0</v>
      </c>
    </row>
    <row r="187" spans="2:27" ht="12.75">
      <c r="B187" s="33" t="s">
        <v>55</v>
      </c>
      <c r="C187" s="34">
        <v>0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1</v>
      </c>
      <c r="P187" s="34">
        <v>0</v>
      </c>
      <c r="Q187" s="34">
        <v>0</v>
      </c>
      <c r="R187" s="34">
        <v>0</v>
      </c>
      <c r="S187" s="34">
        <v>0</v>
      </c>
      <c r="T187" s="34">
        <v>0</v>
      </c>
      <c r="U187" s="34">
        <v>29</v>
      </c>
      <c r="V187" s="34">
        <v>0</v>
      </c>
      <c r="W187" s="34">
        <v>0</v>
      </c>
      <c r="X187" s="34">
        <v>0</v>
      </c>
      <c r="Y187" s="34">
        <v>0</v>
      </c>
      <c r="Z187" s="34">
        <v>0</v>
      </c>
      <c r="AA187" s="34">
        <v>0</v>
      </c>
    </row>
    <row r="188" spans="2:27" ht="12.75">
      <c r="B188" s="33" t="s">
        <v>56</v>
      </c>
      <c r="C188" s="34">
        <v>0</v>
      </c>
      <c r="D188" s="34">
        <v>0</v>
      </c>
      <c r="E188" s="34">
        <v>0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4">
        <v>152</v>
      </c>
      <c r="U188" s="34">
        <v>57</v>
      </c>
      <c r="V188" s="34">
        <v>86</v>
      </c>
      <c r="W188" s="34">
        <v>0</v>
      </c>
      <c r="X188" s="34">
        <v>0</v>
      </c>
      <c r="Y188" s="34">
        <v>0</v>
      </c>
      <c r="Z188" s="34">
        <v>0</v>
      </c>
      <c r="AA188" s="34">
        <v>0</v>
      </c>
    </row>
    <row r="189" spans="2:27" ht="12.75">
      <c r="B189" s="33" t="s">
        <v>57</v>
      </c>
      <c r="C189" s="34">
        <v>10318</v>
      </c>
      <c r="D189" s="34">
        <v>10779</v>
      </c>
      <c r="E189" s="34">
        <v>9810</v>
      </c>
      <c r="F189" s="34">
        <v>6814</v>
      </c>
      <c r="G189" s="34">
        <v>9845</v>
      </c>
      <c r="H189" s="34">
        <v>10860</v>
      </c>
      <c r="I189" s="34">
        <v>17046</v>
      </c>
      <c r="J189" s="34">
        <v>17128</v>
      </c>
      <c r="K189" s="34">
        <v>17906</v>
      </c>
      <c r="L189" s="34">
        <v>16561</v>
      </c>
      <c r="M189" s="34">
        <v>23314</v>
      </c>
      <c r="N189" s="34">
        <v>23854</v>
      </c>
      <c r="O189" s="34">
        <v>22359</v>
      </c>
      <c r="P189" s="34">
        <v>16998</v>
      </c>
      <c r="Q189" s="34">
        <v>17967</v>
      </c>
      <c r="R189" s="34">
        <v>13847</v>
      </c>
      <c r="S189" s="34">
        <v>12263</v>
      </c>
      <c r="T189" s="34">
        <v>11703</v>
      </c>
      <c r="U189" s="34">
        <v>11997</v>
      </c>
      <c r="V189" s="34">
        <v>16509</v>
      </c>
      <c r="W189" s="34">
        <v>14772</v>
      </c>
      <c r="X189" s="34">
        <v>13356</v>
      </c>
      <c r="Y189" s="34">
        <v>13286</v>
      </c>
      <c r="Z189" s="34">
        <v>12832</v>
      </c>
      <c r="AA189" s="34">
        <v>11352</v>
      </c>
    </row>
    <row r="190" spans="2:27" ht="12.75">
      <c r="B190" s="33" t="s">
        <v>58</v>
      </c>
      <c r="C190" s="34">
        <v>0</v>
      </c>
      <c r="D190" s="34">
        <v>0</v>
      </c>
      <c r="E190" s="34">
        <v>0</v>
      </c>
      <c r="F190" s="34">
        <v>16</v>
      </c>
      <c r="G190" s="34">
        <v>0</v>
      </c>
      <c r="H190" s="34">
        <v>0</v>
      </c>
      <c r="I190" s="34">
        <v>41</v>
      </c>
      <c r="J190" s="34">
        <v>41</v>
      </c>
      <c r="K190" s="34">
        <v>39</v>
      </c>
      <c r="L190" s="34">
        <v>34</v>
      </c>
      <c r="M190" s="34">
        <v>31</v>
      </c>
      <c r="N190" s="34">
        <v>62</v>
      </c>
      <c r="O190" s="34">
        <v>167</v>
      </c>
      <c r="P190" s="34">
        <v>87</v>
      </c>
      <c r="Q190" s="34">
        <v>50</v>
      </c>
      <c r="R190" s="34">
        <v>74</v>
      </c>
      <c r="S190" s="34">
        <v>47</v>
      </c>
      <c r="T190" s="34">
        <v>39</v>
      </c>
      <c r="U190" s="34">
        <v>38</v>
      </c>
      <c r="V190" s="34">
        <v>36</v>
      </c>
      <c r="W190" s="34">
        <v>33</v>
      </c>
      <c r="X190" s="34">
        <v>34</v>
      </c>
      <c r="Y190" s="34">
        <v>33</v>
      </c>
      <c r="Z190" s="34">
        <v>35</v>
      </c>
      <c r="AA190" s="34">
        <v>36</v>
      </c>
    </row>
    <row r="191" spans="2:27" ht="12.75">
      <c r="B191" s="33" t="s">
        <v>59</v>
      </c>
      <c r="C191" s="34">
        <v>0</v>
      </c>
      <c r="D191" s="34">
        <v>549</v>
      </c>
      <c r="E191" s="34">
        <v>2978</v>
      </c>
      <c r="F191" s="34">
        <v>2857</v>
      </c>
      <c r="G191" s="34">
        <v>2285</v>
      </c>
      <c r="H191" s="34">
        <v>1916</v>
      </c>
      <c r="I191" s="34">
        <v>2417</v>
      </c>
      <c r="J191" s="34">
        <v>1617</v>
      </c>
      <c r="K191" s="34">
        <v>1506</v>
      </c>
      <c r="L191" s="34">
        <v>726</v>
      </c>
      <c r="M191" s="34">
        <v>544</v>
      </c>
      <c r="N191" s="34">
        <v>319</v>
      </c>
      <c r="O191" s="34">
        <v>41</v>
      </c>
      <c r="P191" s="34">
        <v>129</v>
      </c>
      <c r="Q191" s="34">
        <v>2</v>
      </c>
      <c r="R191" s="34">
        <v>106</v>
      </c>
      <c r="S191" s="34">
        <v>343</v>
      </c>
      <c r="T191" s="34">
        <v>415</v>
      </c>
      <c r="U191" s="34">
        <v>243</v>
      </c>
      <c r="V191" s="34">
        <v>321</v>
      </c>
      <c r="W191" s="34">
        <v>754</v>
      </c>
      <c r="X191" s="34">
        <v>567</v>
      </c>
      <c r="Y191" s="34">
        <v>162</v>
      </c>
      <c r="Z191" s="34">
        <v>922</v>
      </c>
      <c r="AA191" s="34">
        <v>858</v>
      </c>
    </row>
    <row r="192" spans="2:27" ht="12.75">
      <c r="B192" s="33" t="s">
        <v>60</v>
      </c>
      <c r="C192" s="34">
        <v>435</v>
      </c>
      <c r="D192" s="34">
        <v>138</v>
      </c>
      <c r="E192" s="34">
        <v>337</v>
      </c>
      <c r="F192" s="34">
        <v>657</v>
      </c>
      <c r="G192" s="34">
        <v>129</v>
      </c>
      <c r="H192" s="34">
        <v>210</v>
      </c>
      <c r="I192" s="34">
        <v>502</v>
      </c>
      <c r="J192" s="34">
        <v>871</v>
      </c>
      <c r="K192" s="34">
        <v>1394</v>
      </c>
      <c r="L192" s="34">
        <v>1919</v>
      </c>
      <c r="M192" s="34">
        <v>825</v>
      </c>
      <c r="N192" s="34">
        <v>715</v>
      </c>
      <c r="O192" s="34">
        <v>999</v>
      </c>
      <c r="P192" s="34">
        <v>1210</v>
      </c>
      <c r="Q192" s="34">
        <v>652</v>
      </c>
      <c r="R192" s="34">
        <v>256</v>
      </c>
      <c r="S192" s="34">
        <v>607</v>
      </c>
      <c r="T192" s="34">
        <v>85</v>
      </c>
      <c r="U192" s="34">
        <v>0</v>
      </c>
      <c r="V192" s="34">
        <v>283</v>
      </c>
      <c r="W192" s="34">
        <v>80</v>
      </c>
      <c r="X192" s="34">
        <v>86</v>
      </c>
      <c r="Y192" s="34">
        <v>0</v>
      </c>
      <c r="Z192" s="34">
        <v>0</v>
      </c>
      <c r="AA192" s="34">
        <v>0</v>
      </c>
    </row>
    <row r="193" spans="2:27" ht="12.75">
      <c r="B193" s="33" t="s">
        <v>61</v>
      </c>
      <c r="C193" s="34">
        <v>0</v>
      </c>
      <c r="D193" s="34">
        <v>72</v>
      </c>
      <c r="E193" s="34">
        <v>15</v>
      </c>
      <c r="F193" s="34">
        <v>94</v>
      </c>
      <c r="G193" s="34">
        <v>0</v>
      </c>
      <c r="H193" s="34">
        <v>235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>
        <v>0</v>
      </c>
      <c r="T193" s="34">
        <v>0</v>
      </c>
      <c r="U193" s="34">
        <v>0</v>
      </c>
      <c r="V193" s="34">
        <v>0</v>
      </c>
      <c r="W193" s="34">
        <v>0</v>
      </c>
      <c r="X193" s="34">
        <v>0</v>
      </c>
      <c r="Y193" s="34">
        <v>0</v>
      </c>
      <c r="Z193" s="34">
        <v>0</v>
      </c>
      <c r="AA193" s="34">
        <v>0</v>
      </c>
    </row>
    <row r="194" spans="2:27" ht="12.75">
      <c r="B194" s="33" t="s">
        <v>62</v>
      </c>
      <c r="C194" s="34">
        <v>395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75</v>
      </c>
      <c r="L194" s="34">
        <v>130</v>
      </c>
      <c r="M194" s="34">
        <v>35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225</v>
      </c>
      <c r="V194" s="34">
        <v>0</v>
      </c>
      <c r="W194" s="34">
        <v>0</v>
      </c>
      <c r="X194" s="34">
        <v>0</v>
      </c>
      <c r="Y194" s="34">
        <v>0</v>
      </c>
      <c r="Z194" s="34">
        <v>0</v>
      </c>
      <c r="AA194" s="34">
        <v>0</v>
      </c>
    </row>
    <row r="195" spans="2:27" ht="12.75">
      <c r="B195" s="33" t="s">
        <v>63</v>
      </c>
      <c r="C195" s="34">
        <v>0</v>
      </c>
      <c r="D195" s="34">
        <v>0</v>
      </c>
      <c r="E195" s="34">
        <v>0</v>
      </c>
      <c r="F195" s="34">
        <v>0</v>
      </c>
      <c r="G195" s="34">
        <v>0</v>
      </c>
      <c r="H195" s="34">
        <v>0</v>
      </c>
      <c r="I195" s="34">
        <v>30</v>
      </c>
      <c r="J195" s="34">
        <v>42</v>
      </c>
      <c r="K195" s="34">
        <v>52</v>
      </c>
      <c r="L195" s="34">
        <v>53</v>
      </c>
      <c r="M195" s="34">
        <v>58</v>
      </c>
      <c r="N195" s="34">
        <v>44</v>
      </c>
      <c r="O195" s="34">
        <v>36</v>
      </c>
      <c r="P195" s="34">
        <v>42</v>
      </c>
      <c r="Q195" s="34">
        <v>38</v>
      </c>
      <c r="R195" s="34">
        <v>344</v>
      </c>
      <c r="S195" s="34">
        <v>120</v>
      </c>
      <c r="T195" s="34">
        <v>541</v>
      </c>
      <c r="U195" s="34">
        <v>0</v>
      </c>
      <c r="V195" s="34">
        <v>0</v>
      </c>
      <c r="W195" s="34">
        <v>0</v>
      </c>
      <c r="X195" s="34">
        <v>0</v>
      </c>
      <c r="Y195" s="34">
        <v>0</v>
      </c>
      <c r="Z195" s="34">
        <v>61</v>
      </c>
      <c r="AA195" s="34">
        <v>0</v>
      </c>
    </row>
    <row r="196" spans="2:27" ht="12.75">
      <c r="B196" s="33" t="s">
        <v>64</v>
      </c>
      <c r="C196" s="34">
        <v>746</v>
      </c>
      <c r="D196" s="34">
        <v>1464</v>
      </c>
      <c r="E196" s="34">
        <v>3238</v>
      </c>
      <c r="F196" s="34">
        <v>2991</v>
      </c>
      <c r="G196" s="34">
        <v>3369</v>
      </c>
      <c r="H196" s="34">
        <v>4727</v>
      </c>
      <c r="I196" s="34">
        <v>4838</v>
      </c>
      <c r="J196" s="34">
        <v>2314</v>
      </c>
      <c r="K196" s="34">
        <v>3162</v>
      </c>
      <c r="L196" s="34">
        <v>3121</v>
      </c>
      <c r="M196" s="34">
        <v>2962</v>
      </c>
      <c r="N196" s="34">
        <v>3526</v>
      </c>
      <c r="O196" s="34">
        <v>2993</v>
      </c>
      <c r="P196" s="34">
        <v>2515</v>
      </c>
      <c r="Q196" s="34">
        <v>1815</v>
      </c>
      <c r="R196" s="34">
        <v>1712</v>
      </c>
      <c r="S196" s="34">
        <v>1988</v>
      </c>
      <c r="T196" s="34">
        <v>2134</v>
      </c>
      <c r="U196" s="34">
        <v>511</v>
      </c>
      <c r="V196" s="34">
        <v>244</v>
      </c>
      <c r="W196" s="34">
        <v>81</v>
      </c>
      <c r="X196" s="34">
        <v>84</v>
      </c>
      <c r="Y196" s="34">
        <v>0</v>
      </c>
      <c r="Z196" s="34">
        <v>830</v>
      </c>
      <c r="AA196" s="34">
        <v>763</v>
      </c>
    </row>
    <row r="197" spans="2:27" ht="12.75">
      <c r="B197" s="33" t="s">
        <v>65</v>
      </c>
      <c r="C197" s="34">
        <v>3713</v>
      </c>
      <c r="D197" s="34">
        <v>3116</v>
      </c>
      <c r="E197" s="34">
        <v>2697</v>
      </c>
      <c r="F197" s="34">
        <v>4030</v>
      </c>
      <c r="G197" s="34">
        <v>3403</v>
      </c>
      <c r="H197" s="34">
        <v>2423</v>
      </c>
      <c r="I197" s="34">
        <v>2872</v>
      </c>
      <c r="J197" s="34">
        <v>4855</v>
      </c>
      <c r="K197" s="34">
        <v>2905</v>
      </c>
      <c r="L197" s="34">
        <v>3738</v>
      </c>
      <c r="M197" s="34">
        <v>5706</v>
      </c>
      <c r="N197" s="34">
        <v>4037</v>
      </c>
      <c r="O197" s="34">
        <v>4951</v>
      </c>
      <c r="P197" s="34">
        <v>5669</v>
      </c>
      <c r="Q197" s="34">
        <v>7658</v>
      </c>
      <c r="R197" s="34">
        <v>5874</v>
      </c>
      <c r="S197" s="34">
        <v>6048</v>
      </c>
      <c r="T197" s="34">
        <v>5661</v>
      </c>
      <c r="U197" s="34">
        <v>6033</v>
      </c>
      <c r="V197" s="34">
        <v>4322</v>
      </c>
      <c r="W197" s="34">
        <v>3519</v>
      </c>
      <c r="X197" s="34">
        <v>4049</v>
      </c>
      <c r="Y197" s="34">
        <v>3864</v>
      </c>
      <c r="Z197" s="34">
        <v>2388</v>
      </c>
      <c r="AA197" s="34">
        <v>2209</v>
      </c>
    </row>
    <row r="198" spans="2:27" ht="12.75">
      <c r="B198" s="33" t="s">
        <v>66</v>
      </c>
      <c r="C198" s="34">
        <v>1428</v>
      </c>
      <c r="D198" s="34">
        <v>1948</v>
      </c>
      <c r="E198" s="34">
        <v>1809</v>
      </c>
      <c r="F198" s="34">
        <v>2663</v>
      </c>
      <c r="G198" s="34">
        <v>2841</v>
      </c>
      <c r="H198" s="34">
        <v>1317</v>
      </c>
      <c r="I198" s="34">
        <v>2209</v>
      </c>
      <c r="J198" s="34">
        <v>2356</v>
      </c>
      <c r="K198" s="34">
        <v>992</v>
      </c>
      <c r="L198" s="34">
        <v>1476</v>
      </c>
      <c r="M198" s="34">
        <v>1960</v>
      </c>
      <c r="N198" s="34">
        <v>1606</v>
      </c>
      <c r="O198" s="34">
        <v>2108</v>
      </c>
      <c r="P198" s="34">
        <v>1202</v>
      </c>
      <c r="Q198" s="34">
        <v>1753</v>
      </c>
      <c r="R198" s="34">
        <v>1509</v>
      </c>
      <c r="S198" s="34">
        <v>1822</v>
      </c>
      <c r="T198" s="34">
        <v>2449</v>
      </c>
      <c r="U198" s="34">
        <v>1619</v>
      </c>
      <c r="V198" s="34">
        <v>1749</v>
      </c>
      <c r="W198" s="34">
        <v>1801</v>
      </c>
      <c r="X198" s="34">
        <v>2773</v>
      </c>
      <c r="Y198" s="34">
        <v>2334</v>
      </c>
      <c r="Z198" s="34">
        <v>2129</v>
      </c>
      <c r="AA198" s="34">
        <v>2043</v>
      </c>
    </row>
    <row r="199" spans="2:27" ht="12.75">
      <c r="B199" s="33" t="s">
        <v>67</v>
      </c>
      <c r="C199" s="34">
        <v>0</v>
      </c>
      <c r="D199" s="34">
        <v>0</v>
      </c>
      <c r="E199" s="34">
        <v>0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</row>
    <row r="200" spans="2:27" ht="12.75">
      <c r="B200" s="33" t="s">
        <v>68</v>
      </c>
      <c r="C200" s="34">
        <v>817</v>
      </c>
      <c r="D200" s="34">
        <v>1234</v>
      </c>
      <c r="E200" s="34">
        <v>888</v>
      </c>
      <c r="F200" s="34">
        <v>992</v>
      </c>
      <c r="G200" s="34">
        <v>1401</v>
      </c>
      <c r="H200" s="34">
        <v>1895</v>
      </c>
      <c r="I200" s="34">
        <v>1149</v>
      </c>
      <c r="J200" s="34">
        <v>2022</v>
      </c>
      <c r="K200" s="34">
        <v>2187</v>
      </c>
      <c r="L200" s="34">
        <v>2449</v>
      </c>
      <c r="M200" s="34">
        <v>897</v>
      </c>
      <c r="N200" s="34">
        <v>367</v>
      </c>
      <c r="O200" s="34">
        <v>722</v>
      </c>
      <c r="P200" s="34">
        <v>500</v>
      </c>
      <c r="Q200" s="34">
        <v>643</v>
      </c>
      <c r="R200" s="34">
        <v>816</v>
      </c>
      <c r="S200" s="34">
        <v>157</v>
      </c>
      <c r="T200" s="34">
        <v>954</v>
      </c>
      <c r="U200" s="34">
        <v>332</v>
      </c>
      <c r="V200" s="34">
        <v>352</v>
      </c>
      <c r="W200" s="34">
        <v>970</v>
      </c>
      <c r="X200" s="34">
        <v>157</v>
      </c>
      <c r="Y200" s="34">
        <v>559</v>
      </c>
      <c r="Z200" s="34">
        <v>444</v>
      </c>
      <c r="AA200" s="34">
        <v>232</v>
      </c>
    </row>
    <row r="201" spans="2:27" ht="12.75">
      <c r="B201" s="33" t="s">
        <v>89</v>
      </c>
      <c r="C201" s="34">
        <v>0</v>
      </c>
      <c r="D201" s="34">
        <v>0</v>
      </c>
      <c r="E201" s="34">
        <v>0</v>
      </c>
      <c r="F201" s="34">
        <v>84</v>
      </c>
      <c r="G201" s="34">
        <v>25</v>
      </c>
      <c r="H201" s="34">
        <v>0</v>
      </c>
      <c r="I201" s="34">
        <v>109</v>
      </c>
      <c r="J201" s="34">
        <v>44</v>
      </c>
      <c r="K201" s="34">
        <v>0</v>
      </c>
      <c r="L201" s="34">
        <v>85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60</v>
      </c>
      <c r="X201" s="34">
        <v>57</v>
      </c>
      <c r="Y201" s="34">
        <v>0</v>
      </c>
      <c r="Z201" s="34">
        <v>0</v>
      </c>
      <c r="AA201" s="34">
        <v>0</v>
      </c>
    </row>
    <row r="202" spans="2:27" ht="12.75">
      <c r="B202" s="33" t="s">
        <v>69</v>
      </c>
      <c r="C202" s="34">
        <v>0</v>
      </c>
      <c r="D202" s="34">
        <v>0</v>
      </c>
      <c r="E202" s="34">
        <v>0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</row>
    <row r="203" spans="2:27" ht="12.75">
      <c r="B203" s="33" t="s">
        <v>70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116</v>
      </c>
      <c r="M203" s="34">
        <v>0</v>
      </c>
      <c r="N203" s="34">
        <v>0</v>
      </c>
      <c r="O203" s="34">
        <v>387</v>
      </c>
      <c r="P203" s="34">
        <v>824</v>
      </c>
      <c r="Q203" s="34">
        <v>724</v>
      </c>
      <c r="R203" s="34">
        <v>918</v>
      </c>
      <c r="S203" s="34">
        <v>1054</v>
      </c>
      <c r="T203" s="34">
        <v>1056</v>
      </c>
      <c r="U203" s="34">
        <v>1063</v>
      </c>
      <c r="V203" s="34">
        <v>998</v>
      </c>
      <c r="W203" s="34">
        <v>847</v>
      </c>
      <c r="X203" s="34">
        <v>684</v>
      </c>
      <c r="Y203" s="34">
        <v>258</v>
      </c>
      <c r="Z203" s="34">
        <v>52</v>
      </c>
      <c r="AA203" s="34">
        <v>0</v>
      </c>
    </row>
    <row r="204" spans="2:27" ht="12.75">
      <c r="B204" s="33" t="s">
        <v>72</v>
      </c>
      <c r="C204" s="34">
        <v>0</v>
      </c>
      <c r="D204" s="34">
        <v>0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34">
        <v>54</v>
      </c>
      <c r="K204" s="34">
        <v>0</v>
      </c>
      <c r="L204" s="34">
        <v>0</v>
      </c>
      <c r="M204" s="34">
        <v>66</v>
      </c>
      <c r="N204" s="34">
        <v>0</v>
      </c>
      <c r="O204" s="34">
        <v>0</v>
      </c>
      <c r="P204" s="34">
        <v>0</v>
      </c>
      <c r="Q204" s="34">
        <v>88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6</v>
      </c>
      <c r="X204" s="34">
        <v>77</v>
      </c>
      <c r="Y204" s="34">
        <v>48</v>
      </c>
      <c r="Z204" s="34">
        <v>59</v>
      </c>
      <c r="AA204" s="34">
        <v>51</v>
      </c>
    </row>
    <row r="205" spans="2:27" ht="12.75">
      <c r="B205" s="33" t="s">
        <v>73</v>
      </c>
      <c r="C205" s="34">
        <v>32</v>
      </c>
      <c r="D205" s="34">
        <v>1235</v>
      </c>
      <c r="E205" s="34">
        <v>447</v>
      </c>
      <c r="F205" s="34">
        <v>0</v>
      </c>
      <c r="G205" s="34">
        <v>60</v>
      </c>
      <c r="H205" s="34">
        <v>0</v>
      </c>
      <c r="I205" s="34">
        <v>0</v>
      </c>
      <c r="J205" s="34">
        <v>209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533</v>
      </c>
      <c r="Q205" s="34">
        <v>120</v>
      </c>
      <c r="R205" s="34">
        <v>0</v>
      </c>
      <c r="S205" s="34">
        <v>30</v>
      </c>
      <c r="T205" s="34">
        <v>833</v>
      </c>
      <c r="U205" s="34">
        <v>732</v>
      </c>
      <c r="V205" s="34">
        <v>226</v>
      </c>
      <c r="W205" s="34">
        <v>705</v>
      </c>
      <c r="X205" s="34">
        <v>117</v>
      </c>
      <c r="Y205" s="34">
        <v>439</v>
      </c>
      <c r="Z205" s="34">
        <v>460</v>
      </c>
      <c r="AA205" s="34">
        <v>492</v>
      </c>
    </row>
    <row r="206" spans="2:27" ht="12.75">
      <c r="B206" s="33" t="s">
        <v>90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34">
        <v>0</v>
      </c>
      <c r="T206" s="34">
        <v>0</v>
      </c>
      <c r="U206" s="34">
        <v>0</v>
      </c>
      <c r="V206" s="34">
        <v>0</v>
      </c>
      <c r="W206" s="34">
        <v>0</v>
      </c>
      <c r="X206" s="34">
        <v>0</v>
      </c>
      <c r="Y206" s="34">
        <v>0</v>
      </c>
      <c r="Z206" s="34">
        <v>0</v>
      </c>
      <c r="AA206" s="34">
        <v>0</v>
      </c>
    </row>
    <row r="207" spans="2:27" ht="12.75">
      <c r="B207" s="33" t="s">
        <v>74</v>
      </c>
      <c r="C207" s="34">
        <v>0</v>
      </c>
      <c r="D207" s="34">
        <v>0</v>
      </c>
      <c r="E207" s="34">
        <v>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>
        <v>0</v>
      </c>
      <c r="T207" s="34">
        <v>0</v>
      </c>
      <c r="U207" s="34">
        <v>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</row>
    <row r="208" spans="2:27" ht="12.75">
      <c r="B208" s="33" t="s">
        <v>76</v>
      </c>
      <c r="C208" s="34">
        <v>0</v>
      </c>
      <c r="D208" s="34">
        <v>0</v>
      </c>
      <c r="E208" s="34">
        <v>0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34">
        <v>0</v>
      </c>
      <c r="T208" s="34">
        <v>0</v>
      </c>
      <c r="U208" s="34">
        <v>0</v>
      </c>
      <c r="V208" s="34">
        <v>0</v>
      </c>
      <c r="W208" s="34">
        <v>0</v>
      </c>
      <c r="X208" s="34">
        <v>0</v>
      </c>
      <c r="Y208" s="34">
        <v>0</v>
      </c>
      <c r="Z208" s="34">
        <v>1</v>
      </c>
      <c r="AA208" s="34">
        <v>0</v>
      </c>
    </row>
    <row r="209" spans="2:27" ht="12.75">
      <c r="B209" s="33" t="s">
        <v>91</v>
      </c>
      <c r="C209" s="34">
        <v>0</v>
      </c>
      <c r="D209" s="34">
        <v>0</v>
      </c>
      <c r="E209" s="34">
        <v>0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>
        <v>0</v>
      </c>
      <c r="T209" s="34">
        <v>0</v>
      </c>
      <c r="U209" s="34">
        <v>0</v>
      </c>
      <c r="V209" s="34">
        <v>0</v>
      </c>
      <c r="W209" s="34">
        <v>0</v>
      </c>
      <c r="X209" s="34">
        <v>0</v>
      </c>
      <c r="Y209" s="34">
        <v>0</v>
      </c>
      <c r="Z209" s="34">
        <v>0</v>
      </c>
      <c r="AA209" s="34">
        <v>0</v>
      </c>
    </row>
    <row r="210" spans="2:27" ht="12.75">
      <c r="B210" s="33" t="s">
        <v>77</v>
      </c>
      <c r="C210" s="34">
        <v>0</v>
      </c>
      <c r="D210" s="34">
        <v>0</v>
      </c>
      <c r="E210" s="34">
        <v>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1</v>
      </c>
      <c r="P210" s="34">
        <v>0</v>
      </c>
      <c r="Q210" s="34">
        <v>0</v>
      </c>
      <c r="R210" s="34">
        <v>0</v>
      </c>
      <c r="S210" s="34">
        <v>0</v>
      </c>
      <c r="T210" s="34">
        <v>0</v>
      </c>
      <c r="U210" s="34">
        <v>0</v>
      </c>
      <c r="V210" s="34">
        <v>0</v>
      </c>
      <c r="W210" s="34">
        <v>0</v>
      </c>
      <c r="X210" s="34">
        <v>0</v>
      </c>
      <c r="Y210" s="34">
        <v>0</v>
      </c>
      <c r="Z210" s="34">
        <v>0</v>
      </c>
      <c r="AA210" s="34">
        <v>0</v>
      </c>
    </row>
    <row r="211" spans="2:27" ht="12.75">
      <c r="B211" s="33" t="s">
        <v>92</v>
      </c>
      <c r="C211" s="34">
        <v>0</v>
      </c>
      <c r="D211" s="34">
        <v>0</v>
      </c>
      <c r="E211" s="34">
        <v>0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34">
        <v>0</v>
      </c>
      <c r="T211" s="34">
        <v>0</v>
      </c>
      <c r="U211" s="34">
        <v>0</v>
      </c>
      <c r="V211" s="34">
        <v>0</v>
      </c>
      <c r="W211" s="34">
        <v>0</v>
      </c>
      <c r="X211" s="34">
        <v>0</v>
      </c>
      <c r="Y211" s="34">
        <v>0</v>
      </c>
      <c r="Z211" s="34">
        <v>0</v>
      </c>
      <c r="AA211" s="34">
        <v>0</v>
      </c>
    </row>
    <row r="212" spans="2:27" ht="12.75">
      <c r="B212" s="33" t="s">
        <v>93</v>
      </c>
      <c r="C212" s="34">
        <v>0</v>
      </c>
      <c r="D212" s="34">
        <v>0</v>
      </c>
      <c r="E212" s="34">
        <v>0</v>
      </c>
      <c r="F212" s="34">
        <v>0</v>
      </c>
      <c r="G212" s="34">
        <v>129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534</v>
      </c>
      <c r="O212" s="34">
        <v>174</v>
      </c>
      <c r="P212" s="34">
        <v>176</v>
      </c>
      <c r="Q212" s="34">
        <v>0</v>
      </c>
      <c r="R212" s="34">
        <v>0</v>
      </c>
      <c r="S212" s="34">
        <v>0</v>
      </c>
      <c r="T212" s="34">
        <v>535</v>
      </c>
      <c r="U212" s="34">
        <v>0</v>
      </c>
      <c r="V212" s="34">
        <v>0</v>
      </c>
      <c r="W212" s="34">
        <v>109</v>
      </c>
      <c r="X212" s="34">
        <v>82</v>
      </c>
      <c r="Y212" s="34">
        <v>16</v>
      </c>
      <c r="Z212" s="34">
        <v>0</v>
      </c>
      <c r="AA212" s="34">
        <v>0</v>
      </c>
    </row>
    <row r="213" spans="2:27" ht="12.75">
      <c r="B213" s="33" t="s">
        <v>100</v>
      </c>
      <c r="C213" s="34">
        <v>0</v>
      </c>
      <c r="D213" s="34">
        <v>0</v>
      </c>
      <c r="E213" s="34">
        <v>0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34">
        <v>0</v>
      </c>
      <c r="V213" s="34">
        <v>0</v>
      </c>
      <c r="W213" s="34">
        <v>0</v>
      </c>
      <c r="X213" s="34">
        <v>0</v>
      </c>
      <c r="Y213" s="34">
        <v>0</v>
      </c>
      <c r="Z213" s="34">
        <v>0</v>
      </c>
      <c r="AA213" s="34">
        <v>0</v>
      </c>
    </row>
    <row r="214" spans="2:27" ht="12.75">
      <c r="B214" s="33" t="s">
        <v>101</v>
      </c>
      <c r="C214" s="34">
        <v>0</v>
      </c>
      <c r="D214" s="34">
        <v>0</v>
      </c>
      <c r="E214" s="34">
        <v>0</v>
      </c>
      <c r="F214" s="34">
        <v>0</v>
      </c>
      <c r="G214" s="34">
        <v>0</v>
      </c>
      <c r="H214" s="34">
        <v>29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4">
        <v>180</v>
      </c>
      <c r="T214" s="34">
        <v>180</v>
      </c>
      <c r="U214" s="34">
        <v>323</v>
      </c>
      <c r="V214" s="34">
        <v>31</v>
      </c>
      <c r="W214" s="34">
        <v>31</v>
      </c>
      <c r="X214" s="34">
        <v>0</v>
      </c>
      <c r="Y214" s="34">
        <v>0</v>
      </c>
      <c r="Z214" s="34">
        <v>0</v>
      </c>
      <c r="AA214" s="34">
        <v>0</v>
      </c>
    </row>
    <row r="215" spans="2:27" ht="12.75">
      <c r="B215" s="33" t="s">
        <v>102</v>
      </c>
      <c r="C215" s="34">
        <v>0</v>
      </c>
      <c r="D215" s="34">
        <v>0</v>
      </c>
      <c r="E215" s="34">
        <v>0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v>0</v>
      </c>
      <c r="T215" s="34">
        <v>0</v>
      </c>
      <c r="U215" s="34">
        <v>0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34">
        <v>0</v>
      </c>
    </row>
    <row r="216" spans="2:27" ht="12.75">
      <c r="B216" s="33" t="s">
        <v>103</v>
      </c>
      <c r="C216" s="34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v>0</v>
      </c>
      <c r="T216" s="34">
        <v>0</v>
      </c>
      <c r="U216" s="34">
        <v>0</v>
      </c>
      <c r="V216" s="34">
        <v>0</v>
      </c>
      <c r="W216" s="34">
        <v>0</v>
      </c>
      <c r="X216" s="34">
        <v>0</v>
      </c>
      <c r="Y216" s="34">
        <v>0</v>
      </c>
      <c r="Z216" s="34">
        <v>0</v>
      </c>
      <c r="AA216" s="34">
        <v>0</v>
      </c>
    </row>
    <row r="217" spans="2:27" ht="12.75">
      <c r="B217" s="33" t="s">
        <v>160</v>
      </c>
      <c r="C217" s="34">
        <v>0</v>
      </c>
      <c r="D217" s="34">
        <v>0</v>
      </c>
      <c r="E217" s="34">
        <v>0</v>
      </c>
      <c r="F217" s="34">
        <v>0</v>
      </c>
      <c r="G217" s="34">
        <v>0</v>
      </c>
      <c r="H217" s="34">
        <v>1555</v>
      </c>
      <c r="I217" s="34">
        <v>271</v>
      </c>
      <c r="J217" s="34">
        <v>0</v>
      </c>
      <c r="K217" s="34">
        <v>1097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34">
        <v>272</v>
      </c>
      <c r="T217" s="34">
        <v>0</v>
      </c>
      <c r="U217" s="34">
        <v>0</v>
      </c>
      <c r="V217" s="34">
        <v>258</v>
      </c>
      <c r="W217" s="34">
        <v>126</v>
      </c>
      <c r="X217" s="34">
        <v>0</v>
      </c>
      <c r="Y217" s="34">
        <v>0</v>
      </c>
      <c r="Z217" s="34">
        <v>2477</v>
      </c>
      <c r="AA217" s="34">
        <v>1548</v>
      </c>
    </row>
    <row r="218" spans="2:27" ht="12.75">
      <c r="B218" s="33" t="s">
        <v>104</v>
      </c>
      <c r="C218" s="34">
        <v>0</v>
      </c>
      <c r="D218" s="34">
        <v>0</v>
      </c>
      <c r="E218" s="34">
        <v>0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852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34">
        <v>0</v>
      </c>
      <c r="T218" s="34">
        <v>0</v>
      </c>
      <c r="U218" s="34">
        <v>0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0</v>
      </c>
    </row>
    <row r="219" spans="2:27" ht="12.75">
      <c r="B219" s="33" t="s">
        <v>105</v>
      </c>
      <c r="C219" s="34">
        <v>0</v>
      </c>
      <c r="D219" s="34">
        <v>0</v>
      </c>
      <c r="E219" s="34">
        <v>0</v>
      </c>
      <c r="F219" s="34">
        <v>108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657</v>
      </c>
      <c r="M219" s="34">
        <v>163</v>
      </c>
      <c r="N219" s="34">
        <v>0</v>
      </c>
      <c r="O219" s="34">
        <v>264</v>
      </c>
      <c r="P219" s="34">
        <v>0</v>
      </c>
      <c r="Q219" s="34">
        <v>0</v>
      </c>
      <c r="R219" s="34">
        <v>0</v>
      </c>
      <c r="S219" s="34">
        <v>0</v>
      </c>
      <c r="T219" s="34">
        <v>0</v>
      </c>
      <c r="U219" s="34">
        <v>0</v>
      </c>
      <c r="V219" s="34">
        <v>0</v>
      </c>
      <c r="W219" s="34">
        <v>0</v>
      </c>
      <c r="X219" s="34">
        <v>0</v>
      </c>
      <c r="Y219" s="34">
        <v>0</v>
      </c>
      <c r="Z219" s="34">
        <v>0</v>
      </c>
      <c r="AA219" s="34">
        <v>0</v>
      </c>
    </row>
    <row r="220" spans="2:27" ht="12.75">
      <c r="B220" s="33" t="s">
        <v>106</v>
      </c>
      <c r="C220" s="34">
        <v>5431</v>
      </c>
      <c r="D220" s="34">
        <v>4573</v>
      </c>
      <c r="E220" s="34">
        <v>2895</v>
      </c>
      <c r="F220" s="34">
        <v>3742</v>
      </c>
      <c r="G220" s="34">
        <v>3647</v>
      </c>
      <c r="H220" s="34">
        <v>2100</v>
      </c>
      <c r="I220" s="34">
        <v>1882</v>
      </c>
      <c r="J220" s="34">
        <v>1691</v>
      </c>
      <c r="K220" s="34">
        <v>2316</v>
      </c>
      <c r="L220" s="34">
        <v>794</v>
      </c>
      <c r="M220" s="34">
        <v>1605</v>
      </c>
      <c r="N220" s="34">
        <v>3663</v>
      </c>
      <c r="O220" s="34">
        <v>3559</v>
      </c>
      <c r="P220" s="34">
        <v>2547</v>
      </c>
      <c r="Q220" s="34">
        <v>2603</v>
      </c>
      <c r="R220" s="34">
        <v>2196</v>
      </c>
      <c r="S220" s="34">
        <v>3033</v>
      </c>
      <c r="T220" s="34">
        <v>1880</v>
      </c>
      <c r="U220" s="34">
        <v>590</v>
      </c>
      <c r="V220" s="34">
        <v>1174</v>
      </c>
      <c r="W220" s="34">
        <v>567</v>
      </c>
      <c r="X220" s="34">
        <v>576</v>
      </c>
      <c r="Y220" s="34">
        <v>624</v>
      </c>
      <c r="Z220" s="34">
        <v>47</v>
      </c>
      <c r="AA220" s="34">
        <v>0</v>
      </c>
    </row>
    <row r="221" spans="2:27" ht="12.75">
      <c r="B221" s="33" t="s">
        <v>107</v>
      </c>
      <c r="C221" s="34">
        <v>13670</v>
      </c>
      <c r="D221" s="34">
        <v>10261</v>
      </c>
      <c r="E221" s="34">
        <v>13606</v>
      </c>
      <c r="F221" s="34">
        <v>19859</v>
      </c>
      <c r="G221" s="34">
        <v>24038</v>
      </c>
      <c r="H221" s="34">
        <v>21808</v>
      </c>
      <c r="I221" s="34">
        <v>19368</v>
      </c>
      <c r="J221" s="34">
        <v>13729</v>
      </c>
      <c r="K221" s="34">
        <v>14017</v>
      </c>
      <c r="L221" s="34">
        <v>23356</v>
      </c>
      <c r="M221" s="34">
        <v>28121</v>
      </c>
      <c r="N221" s="34">
        <v>22268</v>
      </c>
      <c r="O221" s="34">
        <v>27436</v>
      </c>
      <c r="P221" s="34">
        <v>22693</v>
      </c>
      <c r="Q221" s="34">
        <v>19126</v>
      </c>
      <c r="R221" s="34">
        <v>14539</v>
      </c>
      <c r="S221" s="34">
        <v>9746</v>
      </c>
      <c r="T221" s="34">
        <v>10004</v>
      </c>
      <c r="U221" s="34">
        <v>10131</v>
      </c>
      <c r="V221" s="34">
        <v>10433</v>
      </c>
      <c r="W221" s="34">
        <v>7080</v>
      </c>
      <c r="X221" s="34">
        <v>3299</v>
      </c>
      <c r="Y221" s="34">
        <v>1254</v>
      </c>
      <c r="Z221" s="34">
        <v>2362</v>
      </c>
      <c r="AA221" s="34">
        <v>657</v>
      </c>
    </row>
    <row r="222" spans="2:27" ht="12.75">
      <c r="B222" s="33" t="s">
        <v>161</v>
      </c>
      <c r="C222" s="34">
        <v>0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15</v>
      </c>
      <c r="W222" s="34">
        <v>0</v>
      </c>
      <c r="X222" s="34">
        <v>0</v>
      </c>
      <c r="Y222" s="34">
        <v>0</v>
      </c>
      <c r="Z222" s="34">
        <v>0</v>
      </c>
      <c r="AA222" s="34">
        <v>0</v>
      </c>
    </row>
    <row r="223" spans="2:27" ht="12.75">
      <c r="B223" s="33" t="s">
        <v>109</v>
      </c>
      <c r="C223" s="34">
        <v>0</v>
      </c>
      <c r="D223" s="34">
        <v>0</v>
      </c>
      <c r="E223" s="34">
        <v>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0</v>
      </c>
      <c r="V223" s="34">
        <v>0</v>
      </c>
      <c r="W223" s="34">
        <v>0</v>
      </c>
      <c r="X223" s="34">
        <v>0</v>
      </c>
      <c r="Y223" s="34">
        <v>0</v>
      </c>
      <c r="Z223" s="34">
        <v>0</v>
      </c>
      <c r="AA223" s="34">
        <v>0</v>
      </c>
    </row>
    <row r="224" spans="2:27" ht="12.75">
      <c r="B224" s="33" t="s">
        <v>162</v>
      </c>
      <c r="C224" s="34">
        <v>0</v>
      </c>
      <c r="D224" s="34">
        <v>0</v>
      </c>
      <c r="E224" s="34">
        <v>0</v>
      </c>
      <c r="F224" s="34">
        <v>622</v>
      </c>
      <c r="G224" s="34">
        <v>1345</v>
      </c>
      <c r="H224" s="34">
        <v>139</v>
      </c>
      <c r="I224" s="34">
        <v>51</v>
      </c>
      <c r="J224" s="34">
        <v>0</v>
      </c>
      <c r="K224" s="34">
        <v>257</v>
      </c>
      <c r="L224" s="34">
        <v>295</v>
      </c>
      <c r="M224" s="34">
        <v>84</v>
      </c>
      <c r="N224" s="34">
        <v>0</v>
      </c>
      <c r="O224" s="34">
        <v>178</v>
      </c>
      <c r="P224" s="34">
        <v>330</v>
      </c>
      <c r="Q224" s="34">
        <v>520</v>
      </c>
      <c r="R224" s="34">
        <v>937</v>
      </c>
      <c r="S224" s="34">
        <v>796</v>
      </c>
      <c r="T224" s="34">
        <v>1056</v>
      </c>
      <c r="U224" s="34">
        <v>440</v>
      </c>
      <c r="V224" s="34">
        <v>131</v>
      </c>
      <c r="W224" s="34">
        <v>499</v>
      </c>
      <c r="X224" s="34">
        <v>0</v>
      </c>
      <c r="Y224" s="34">
        <v>448</v>
      </c>
      <c r="Z224" s="34">
        <v>0</v>
      </c>
      <c r="AA224" s="34">
        <v>0</v>
      </c>
    </row>
    <row r="225" spans="2:27" ht="12.75">
      <c r="B225" s="33" t="s">
        <v>110</v>
      </c>
      <c r="C225" s="34">
        <v>0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0</v>
      </c>
      <c r="W225" s="34">
        <v>0</v>
      </c>
      <c r="X225" s="34">
        <v>0</v>
      </c>
      <c r="Y225" s="34">
        <v>0</v>
      </c>
      <c r="Z225" s="34">
        <v>0</v>
      </c>
      <c r="AA225" s="34">
        <v>0</v>
      </c>
    </row>
    <row r="226" spans="2:27" ht="12.75">
      <c r="B226" s="33" t="s">
        <v>111</v>
      </c>
      <c r="C226" s="34">
        <v>0</v>
      </c>
      <c r="D226" s="34">
        <v>0</v>
      </c>
      <c r="E226" s="34">
        <v>0</v>
      </c>
      <c r="F226" s="34">
        <v>0</v>
      </c>
      <c r="G226" s="34">
        <v>0</v>
      </c>
      <c r="H226" s="34">
        <v>65</v>
      </c>
      <c r="I226" s="34">
        <v>69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34">
        <v>0</v>
      </c>
      <c r="T226" s="34">
        <v>0</v>
      </c>
      <c r="U226" s="34">
        <v>0</v>
      </c>
      <c r="V226" s="34">
        <v>0</v>
      </c>
      <c r="W226" s="34">
        <v>0</v>
      </c>
      <c r="X226" s="34">
        <v>0</v>
      </c>
      <c r="Y226" s="34">
        <v>0</v>
      </c>
      <c r="Z226" s="34">
        <v>0</v>
      </c>
      <c r="AA226" s="34">
        <v>0</v>
      </c>
    </row>
    <row r="227" spans="2:27" ht="12.75">
      <c r="B227" s="33" t="s">
        <v>112</v>
      </c>
      <c r="C227" s="34">
        <v>0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772</v>
      </c>
      <c r="Q227" s="34">
        <v>0</v>
      </c>
      <c r="R227" s="34">
        <v>0</v>
      </c>
      <c r="S227" s="34">
        <v>0</v>
      </c>
      <c r="T227" s="34">
        <v>0</v>
      </c>
      <c r="U227" s="34">
        <v>0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0</v>
      </c>
    </row>
    <row r="228" spans="2:27" ht="12.75">
      <c r="B228" s="33" t="s">
        <v>113</v>
      </c>
      <c r="C228" s="34">
        <v>0</v>
      </c>
      <c r="D228" s="34">
        <v>0</v>
      </c>
      <c r="E228" s="34">
        <v>0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34">
        <v>0</v>
      </c>
      <c r="T228" s="34">
        <v>0</v>
      </c>
      <c r="U228" s="34">
        <v>0</v>
      </c>
      <c r="V228" s="34">
        <v>666</v>
      </c>
      <c r="W228" s="34">
        <v>626</v>
      </c>
      <c r="X228" s="34">
        <v>523</v>
      </c>
      <c r="Y228" s="34">
        <v>0</v>
      </c>
      <c r="Z228" s="34">
        <v>870</v>
      </c>
      <c r="AA228" s="34">
        <v>0</v>
      </c>
    </row>
    <row r="229" spans="2:27" ht="12.75">
      <c r="B229" s="33" t="s">
        <v>114</v>
      </c>
      <c r="C229" s="34">
        <v>0</v>
      </c>
      <c r="D229" s="34">
        <v>0</v>
      </c>
      <c r="E229" s="34">
        <v>0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34">
        <v>0</v>
      </c>
      <c r="T229" s="34">
        <v>0</v>
      </c>
      <c r="U229" s="34">
        <v>0</v>
      </c>
      <c r="V229" s="34">
        <v>0</v>
      </c>
      <c r="W229" s="34">
        <v>0</v>
      </c>
      <c r="X229" s="34">
        <v>0</v>
      </c>
      <c r="Y229" s="34">
        <v>0</v>
      </c>
      <c r="Z229" s="34">
        <v>0</v>
      </c>
      <c r="AA229" s="34">
        <v>0</v>
      </c>
    </row>
    <row r="230" spans="2:27" ht="12.75">
      <c r="B230" s="33" t="s">
        <v>117</v>
      </c>
      <c r="C230" s="34">
        <v>0</v>
      </c>
      <c r="D230" s="34">
        <v>0</v>
      </c>
      <c r="E230" s="34">
        <v>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1029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  <c r="S230" s="34">
        <v>0</v>
      </c>
      <c r="T230" s="34">
        <v>0</v>
      </c>
      <c r="U230" s="34">
        <v>0</v>
      </c>
      <c r="V230" s="34">
        <v>0</v>
      </c>
      <c r="W230" s="34">
        <v>0</v>
      </c>
      <c r="X230" s="34">
        <v>0</v>
      </c>
      <c r="Y230" s="34">
        <v>0</v>
      </c>
      <c r="Z230" s="34">
        <v>0</v>
      </c>
      <c r="AA230" s="34">
        <v>0</v>
      </c>
    </row>
    <row r="231" spans="2:27" ht="12.75">
      <c r="B231" s="33" t="s">
        <v>119</v>
      </c>
      <c r="C231" s="34">
        <v>0</v>
      </c>
      <c r="D231" s="34">
        <v>0</v>
      </c>
      <c r="E231" s="34">
        <v>0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0</v>
      </c>
      <c r="V231" s="34">
        <v>0</v>
      </c>
      <c r="W231" s="34">
        <v>0</v>
      </c>
      <c r="X231" s="34">
        <v>0</v>
      </c>
      <c r="Y231" s="34">
        <v>0</v>
      </c>
      <c r="Z231" s="34">
        <v>0</v>
      </c>
      <c r="AA231" s="34">
        <v>0</v>
      </c>
    </row>
    <row r="232" spans="2:27" ht="12.75">
      <c r="B232" s="33" t="s">
        <v>120</v>
      </c>
      <c r="C232" s="34">
        <v>0</v>
      </c>
      <c r="D232" s="34">
        <v>0</v>
      </c>
      <c r="E232" s="34">
        <v>0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34">
        <v>0</v>
      </c>
      <c r="U232" s="34">
        <v>0</v>
      </c>
      <c r="V232" s="34">
        <v>0</v>
      </c>
      <c r="W232" s="34">
        <v>0</v>
      </c>
      <c r="X232" s="34">
        <v>0</v>
      </c>
      <c r="Y232" s="34">
        <v>0</v>
      </c>
      <c r="Z232" s="34">
        <v>0</v>
      </c>
      <c r="AA232" s="34">
        <v>0</v>
      </c>
    </row>
    <row r="233" spans="2:27" ht="12.75">
      <c r="B233" s="33" t="s">
        <v>121</v>
      </c>
      <c r="C233" s="34">
        <v>0</v>
      </c>
      <c r="D233" s="34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4">
        <v>0</v>
      </c>
      <c r="T233" s="34">
        <v>0</v>
      </c>
      <c r="U233" s="34">
        <v>0</v>
      </c>
      <c r="V233" s="34">
        <v>0</v>
      </c>
      <c r="W233" s="34">
        <v>0</v>
      </c>
      <c r="X233" s="34">
        <v>0</v>
      </c>
      <c r="Y233" s="34">
        <v>0</v>
      </c>
      <c r="Z233" s="34">
        <v>0</v>
      </c>
      <c r="AA233" s="34">
        <v>0</v>
      </c>
    </row>
    <row r="234" spans="2:27" ht="12.75">
      <c r="B234" s="33" t="s">
        <v>122</v>
      </c>
      <c r="C234" s="34">
        <v>0</v>
      </c>
      <c r="D234" s="34">
        <v>0</v>
      </c>
      <c r="E234" s="34">
        <v>0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>
        <v>0</v>
      </c>
      <c r="T234" s="34">
        <v>0</v>
      </c>
      <c r="U234" s="34">
        <v>0</v>
      </c>
      <c r="V234" s="34">
        <v>0</v>
      </c>
      <c r="W234" s="34">
        <v>0</v>
      </c>
      <c r="X234" s="34">
        <v>0</v>
      </c>
      <c r="Y234" s="34">
        <v>0</v>
      </c>
      <c r="Z234" s="34">
        <v>0</v>
      </c>
      <c r="AA234" s="34">
        <v>0</v>
      </c>
    </row>
    <row r="235" spans="2:27" ht="12.75">
      <c r="B235" s="33" t="s">
        <v>123</v>
      </c>
      <c r="C235" s="34">
        <v>0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34">
        <v>0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</row>
    <row r="236" spans="2:27" ht="12.75">
      <c r="B236" s="33" t="s">
        <v>124</v>
      </c>
      <c r="C236" s="34">
        <v>0</v>
      </c>
      <c r="D236" s="34">
        <v>0</v>
      </c>
      <c r="E236" s="34">
        <v>0</v>
      </c>
      <c r="F236" s="34">
        <v>0</v>
      </c>
      <c r="G236" s="34">
        <v>441</v>
      </c>
      <c r="H236" s="34">
        <v>211</v>
      </c>
      <c r="I236" s="34">
        <v>0</v>
      </c>
      <c r="J236" s="34">
        <v>0</v>
      </c>
      <c r="K236" s="34">
        <v>0</v>
      </c>
      <c r="L236" s="34">
        <v>1815</v>
      </c>
      <c r="M236" s="34">
        <v>519</v>
      </c>
      <c r="N236" s="34">
        <v>260</v>
      </c>
      <c r="O236" s="34">
        <v>1635</v>
      </c>
      <c r="P236" s="34">
        <v>161</v>
      </c>
      <c r="Q236" s="34">
        <v>156</v>
      </c>
      <c r="R236" s="34">
        <v>0</v>
      </c>
      <c r="S236" s="34">
        <v>0</v>
      </c>
      <c r="T236" s="34">
        <v>0</v>
      </c>
      <c r="U236" s="34">
        <v>0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1342</v>
      </c>
    </row>
    <row r="237" spans="2:27" ht="12.75">
      <c r="B237" s="33" t="s">
        <v>125</v>
      </c>
      <c r="C237" s="34">
        <v>0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>
        <v>0</v>
      </c>
      <c r="T237" s="34">
        <v>0</v>
      </c>
      <c r="U237" s="34">
        <v>0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34">
        <v>0</v>
      </c>
    </row>
    <row r="238" spans="2:27" ht="12.75">
      <c r="B238" s="33" t="s">
        <v>126</v>
      </c>
      <c r="C238" s="34">
        <v>0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662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34">
        <v>0</v>
      </c>
      <c r="T238" s="34">
        <v>0</v>
      </c>
      <c r="U238" s="34">
        <v>0</v>
      </c>
      <c r="V238" s="34">
        <v>0</v>
      </c>
      <c r="W238" s="34">
        <v>0</v>
      </c>
      <c r="X238" s="34">
        <v>0</v>
      </c>
      <c r="Y238" s="34">
        <v>0</v>
      </c>
      <c r="Z238" s="34">
        <v>0</v>
      </c>
      <c r="AA238" s="34">
        <v>0</v>
      </c>
    </row>
    <row r="239" spans="2:27" ht="12.75">
      <c r="B239" s="33" t="s">
        <v>127</v>
      </c>
      <c r="C239" s="34">
        <v>0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34">
        <v>0</v>
      </c>
      <c r="T239" s="34">
        <v>81</v>
      </c>
      <c r="U239" s="34">
        <v>615</v>
      </c>
      <c r="V239" s="34">
        <v>886</v>
      </c>
      <c r="W239" s="34">
        <v>78</v>
      </c>
      <c r="X239" s="34">
        <v>619</v>
      </c>
      <c r="Y239" s="34">
        <v>3530</v>
      </c>
      <c r="Z239" s="34">
        <v>1317</v>
      </c>
      <c r="AA239" s="34">
        <v>1085</v>
      </c>
    </row>
    <row r="240" spans="2:27" ht="12.75">
      <c r="B240" s="33" t="s">
        <v>163</v>
      </c>
      <c r="C240" s="34">
        <v>0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0</v>
      </c>
      <c r="X240" s="34">
        <v>0</v>
      </c>
      <c r="Y240" s="34">
        <v>0</v>
      </c>
      <c r="Z240" s="34">
        <v>0</v>
      </c>
      <c r="AA240" s="34">
        <v>0</v>
      </c>
    </row>
    <row r="241" spans="2:27" ht="12.75">
      <c r="B241" s="33" t="s">
        <v>128</v>
      </c>
      <c r="C241" s="34">
        <v>0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277</v>
      </c>
      <c r="M241" s="34">
        <v>1638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4">
        <v>0</v>
      </c>
      <c r="T241" s="34">
        <v>245</v>
      </c>
      <c r="U241" s="34">
        <v>137</v>
      </c>
      <c r="V241" s="34">
        <v>0</v>
      </c>
      <c r="W241" s="34">
        <v>92</v>
      </c>
      <c r="X241" s="34">
        <v>152</v>
      </c>
      <c r="Y241" s="34">
        <v>0</v>
      </c>
      <c r="Z241" s="34">
        <v>193</v>
      </c>
      <c r="AA241" s="34">
        <v>81</v>
      </c>
    </row>
    <row r="242" spans="2:27" ht="12.75">
      <c r="B242" s="33" t="s">
        <v>129</v>
      </c>
      <c r="C242" s="34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0</v>
      </c>
      <c r="V242" s="34">
        <v>0</v>
      </c>
      <c r="W242" s="34">
        <v>0</v>
      </c>
      <c r="X242" s="34">
        <v>0</v>
      </c>
      <c r="Y242" s="34">
        <v>0</v>
      </c>
      <c r="Z242" s="34">
        <v>0</v>
      </c>
      <c r="AA242" s="34">
        <v>0</v>
      </c>
    </row>
    <row r="243" spans="2:27" ht="12.75">
      <c r="B243" s="33" t="s">
        <v>164</v>
      </c>
      <c r="C243" s="34">
        <v>0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  <c r="Y243" s="34">
        <v>0</v>
      </c>
      <c r="Z243" s="34">
        <v>0</v>
      </c>
      <c r="AA243" s="34">
        <v>0</v>
      </c>
    </row>
    <row r="244" spans="2:27" ht="12.75">
      <c r="B244" s="33" t="s">
        <v>131</v>
      </c>
      <c r="C244" s="34">
        <v>0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0</v>
      </c>
      <c r="V244" s="34">
        <v>0</v>
      </c>
      <c r="W244" s="34">
        <v>0</v>
      </c>
      <c r="X244" s="34">
        <v>0</v>
      </c>
      <c r="Y244" s="34">
        <v>0</v>
      </c>
      <c r="Z244" s="34">
        <v>0</v>
      </c>
      <c r="AA244" s="34">
        <v>0</v>
      </c>
    </row>
    <row r="245" spans="2:27" ht="12.75">
      <c r="B245" s="33" t="s">
        <v>132</v>
      </c>
      <c r="C245" s="34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0</v>
      </c>
      <c r="V245" s="34">
        <v>0</v>
      </c>
      <c r="W245" s="34">
        <v>0</v>
      </c>
      <c r="X245" s="34">
        <v>0</v>
      </c>
      <c r="Y245" s="34">
        <v>0</v>
      </c>
      <c r="Z245" s="34">
        <v>0</v>
      </c>
      <c r="AA245" s="34">
        <v>0</v>
      </c>
    </row>
    <row r="246" spans="2:27" ht="12.75">
      <c r="B246" s="33" t="s">
        <v>165</v>
      </c>
      <c r="C246" s="34">
        <v>0</v>
      </c>
      <c r="D246" s="34">
        <v>0</v>
      </c>
      <c r="E246" s="34">
        <v>0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0</v>
      </c>
      <c r="V246" s="34">
        <v>0</v>
      </c>
      <c r="W246" s="34">
        <v>0</v>
      </c>
      <c r="X246" s="34">
        <v>0</v>
      </c>
      <c r="Y246" s="34">
        <v>0</v>
      </c>
      <c r="Z246" s="34">
        <v>0</v>
      </c>
      <c r="AA246" s="34">
        <v>0</v>
      </c>
    </row>
    <row r="247" spans="2:27" ht="12.75">
      <c r="B247" s="33" t="s">
        <v>133</v>
      </c>
      <c r="C247" s="34">
        <v>0</v>
      </c>
      <c r="D247" s="34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255</v>
      </c>
      <c r="L247" s="34">
        <v>0</v>
      </c>
      <c r="M247" s="34">
        <v>255</v>
      </c>
      <c r="N247" s="34">
        <v>0</v>
      </c>
      <c r="O247" s="34">
        <v>53</v>
      </c>
      <c r="P247" s="34">
        <v>0</v>
      </c>
      <c r="Q247" s="34">
        <v>0</v>
      </c>
      <c r="R247" s="34">
        <v>0</v>
      </c>
      <c r="S247" s="34">
        <v>38</v>
      </c>
      <c r="T247" s="34">
        <v>117</v>
      </c>
      <c r="U247" s="34">
        <v>84</v>
      </c>
      <c r="V247" s="34">
        <v>0</v>
      </c>
      <c r="W247" s="34">
        <v>165</v>
      </c>
      <c r="X247" s="34">
        <v>226</v>
      </c>
      <c r="Y247" s="34">
        <v>0</v>
      </c>
      <c r="Z247" s="34">
        <v>0</v>
      </c>
      <c r="AA247" s="34">
        <v>61</v>
      </c>
    </row>
    <row r="248" spans="2:27" ht="12.75">
      <c r="B248" s="33" t="s">
        <v>134</v>
      </c>
      <c r="C248" s="34">
        <v>0</v>
      </c>
      <c r="D248" s="34">
        <v>0</v>
      </c>
      <c r="E248" s="34">
        <v>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0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0</v>
      </c>
    </row>
    <row r="249" spans="2:27" ht="12.75">
      <c r="B249" s="33" t="s">
        <v>135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  <c r="Y249" s="34">
        <v>0</v>
      </c>
      <c r="Z249" s="34">
        <v>0</v>
      </c>
      <c r="AA249" s="34">
        <v>0</v>
      </c>
    </row>
    <row r="250" spans="2:27" ht="12.75">
      <c r="B250" s="33" t="s">
        <v>136</v>
      </c>
      <c r="C250" s="34">
        <v>0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  <c r="Y250" s="34">
        <v>0</v>
      </c>
      <c r="Z250" s="34">
        <v>0</v>
      </c>
      <c r="AA250" s="34">
        <v>0</v>
      </c>
    </row>
    <row r="251" spans="2:27" ht="12.75">
      <c r="B251" s="33" t="s">
        <v>137</v>
      </c>
      <c r="C251" s="34">
        <v>0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0</v>
      </c>
      <c r="V251" s="34">
        <v>0</v>
      </c>
      <c r="W251" s="34">
        <v>0</v>
      </c>
      <c r="X251" s="34">
        <v>0</v>
      </c>
      <c r="Y251" s="34">
        <v>0</v>
      </c>
      <c r="Z251" s="34">
        <v>0</v>
      </c>
      <c r="AA251" s="34">
        <v>0</v>
      </c>
    </row>
    <row r="252" spans="2:27" ht="12.75">
      <c r="B252" s="33" t="s">
        <v>139</v>
      </c>
      <c r="C252" s="34">
        <v>0</v>
      </c>
      <c r="D252" s="34">
        <v>0</v>
      </c>
      <c r="E252" s="34">
        <v>0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0</v>
      </c>
      <c r="V252" s="34">
        <v>0</v>
      </c>
      <c r="W252" s="34">
        <v>0</v>
      </c>
      <c r="X252" s="34">
        <v>0</v>
      </c>
      <c r="Y252" s="34">
        <v>0</v>
      </c>
      <c r="Z252" s="34">
        <v>0</v>
      </c>
      <c r="AA252" s="34">
        <v>0</v>
      </c>
    </row>
    <row r="253" spans="2:27" ht="12.75">
      <c r="B253" s="33" t="s">
        <v>140</v>
      </c>
      <c r="C253" s="34">
        <v>0</v>
      </c>
      <c r="D253" s="34">
        <v>0</v>
      </c>
      <c r="E253" s="34">
        <v>0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0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0</v>
      </c>
    </row>
    <row r="254" spans="2:27" ht="12.75">
      <c r="B254" s="33" t="s">
        <v>141</v>
      </c>
      <c r="C254" s="34">
        <v>0</v>
      </c>
      <c r="D254" s="34">
        <v>0</v>
      </c>
      <c r="E254" s="34">
        <v>0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0</v>
      </c>
      <c r="V254" s="34">
        <v>0</v>
      </c>
      <c r="W254" s="34">
        <v>0</v>
      </c>
      <c r="X254" s="34">
        <v>0</v>
      </c>
      <c r="Y254" s="34">
        <v>0</v>
      </c>
      <c r="Z254" s="34">
        <v>51</v>
      </c>
      <c r="AA254" s="34">
        <v>0</v>
      </c>
    </row>
    <row r="255" spans="2:27" ht="12.75">
      <c r="B255" s="33" t="s">
        <v>142</v>
      </c>
      <c r="C255" s="34">
        <v>0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0</v>
      </c>
      <c r="V255" s="34">
        <v>0</v>
      </c>
      <c r="W255" s="34">
        <v>0</v>
      </c>
      <c r="X255" s="34">
        <v>0</v>
      </c>
      <c r="Y255" s="34">
        <v>0</v>
      </c>
      <c r="Z255" s="34">
        <v>0</v>
      </c>
      <c r="AA255" s="34">
        <v>0</v>
      </c>
    </row>
    <row r="256" spans="2:27" ht="12.75">
      <c r="B256" s="33" t="s">
        <v>166</v>
      </c>
      <c r="C256" s="34">
        <v>0</v>
      </c>
      <c r="D256" s="34">
        <v>0</v>
      </c>
      <c r="E256" s="34">
        <v>0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34">
        <v>0</v>
      </c>
      <c r="U256" s="34">
        <v>0</v>
      </c>
      <c r="V256" s="34">
        <v>0</v>
      </c>
      <c r="W256" s="34">
        <v>0</v>
      </c>
      <c r="X256" s="34">
        <v>0</v>
      </c>
      <c r="Y256" s="34">
        <v>0</v>
      </c>
      <c r="Z256" s="34">
        <v>0</v>
      </c>
      <c r="AA256" s="34">
        <v>0</v>
      </c>
    </row>
    <row r="257" spans="2:27" ht="12.75">
      <c r="B257" s="33" t="s">
        <v>144</v>
      </c>
      <c r="C257" s="34">
        <v>0</v>
      </c>
      <c r="D257" s="34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34">
        <v>0</v>
      </c>
      <c r="T257" s="34">
        <v>0</v>
      </c>
      <c r="U257" s="34">
        <v>0</v>
      </c>
      <c r="V257" s="34">
        <v>0</v>
      </c>
      <c r="W257" s="34">
        <v>0</v>
      </c>
      <c r="X257" s="34">
        <v>0</v>
      </c>
      <c r="Y257" s="34">
        <v>0</v>
      </c>
      <c r="Z257" s="34">
        <v>0</v>
      </c>
      <c r="AA257" s="34">
        <v>0</v>
      </c>
    </row>
    <row r="258" spans="2:27" ht="12.75">
      <c r="B258" s="33" t="s">
        <v>145</v>
      </c>
      <c r="C258" s="34">
        <v>0</v>
      </c>
      <c r="D258" s="34">
        <v>0</v>
      </c>
      <c r="E258" s="34">
        <v>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>
        <v>0</v>
      </c>
      <c r="T258" s="34">
        <v>0</v>
      </c>
      <c r="U258" s="34">
        <v>0</v>
      </c>
      <c r="V258" s="34">
        <v>0</v>
      </c>
      <c r="W258" s="34">
        <v>0</v>
      </c>
      <c r="X258" s="34">
        <v>0</v>
      </c>
      <c r="Y258" s="34">
        <v>0</v>
      </c>
      <c r="Z258" s="34">
        <v>0</v>
      </c>
      <c r="AA258" s="34">
        <v>0</v>
      </c>
    </row>
    <row r="259" spans="2:27" ht="12.75">
      <c r="B259" s="33" t="s">
        <v>146</v>
      </c>
      <c r="C259" s="34">
        <v>0</v>
      </c>
      <c r="D259" s="34">
        <v>0</v>
      </c>
      <c r="E259" s="34">
        <v>0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4">
        <v>0</v>
      </c>
      <c r="T259" s="34">
        <v>0</v>
      </c>
      <c r="U259" s="34">
        <v>0</v>
      </c>
      <c r="V259" s="34">
        <v>0</v>
      </c>
      <c r="W259" s="34">
        <v>0</v>
      </c>
      <c r="X259" s="34">
        <v>0</v>
      </c>
      <c r="Y259" s="34">
        <v>0</v>
      </c>
      <c r="Z259" s="34">
        <v>0</v>
      </c>
      <c r="AA259" s="34">
        <v>0</v>
      </c>
    </row>
    <row r="260" spans="2:27" ht="12.75">
      <c r="B260" s="33" t="s">
        <v>150</v>
      </c>
      <c r="C260" s="34">
        <v>0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313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0</v>
      </c>
      <c r="Z260" s="34">
        <v>0</v>
      </c>
      <c r="AA260" s="34">
        <v>0</v>
      </c>
    </row>
    <row r="261" spans="2:27" ht="12.75">
      <c r="B261" s="33" t="s">
        <v>151</v>
      </c>
      <c r="C261" s="34">
        <v>0</v>
      </c>
      <c r="D261" s="34">
        <v>0</v>
      </c>
      <c r="E261" s="34">
        <v>0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34">
        <v>0</v>
      </c>
      <c r="U261" s="34">
        <v>0</v>
      </c>
      <c r="V261" s="34">
        <v>0</v>
      </c>
      <c r="W261" s="34">
        <v>0</v>
      </c>
      <c r="X261" s="34">
        <v>0</v>
      </c>
      <c r="Y261" s="34">
        <v>0</v>
      </c>
      <c r="Z261" s="34">
        <v>0</v>
      </c>
      <c r="AA261" s="34">
        <v>0</v>
      </c>
    </row>
    <row r="262" spans="2:27" ht="12.75">
      <c r="B262" s="33" t="s">
        <v>152</v>
      </c>
      <c r="C262" s="34">
        <v>0</v>
      </c>
      <c r="D262" s="34">
        <v>0</v>
      </c>
      <c r="E262" s="34">
        <v>0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34">
        <v>0</v>
      </c>
      <c r="T262" s="34">
        <v>0</v>
      </c>
      <c r="U262" s="34">
        <v>0</v>
      </c>
      <c r="V262" s="34">
        <v>0</v>
      </c>
      <c r="W262" s="34">
        <v>0</v>
      </c>
      <c r="X262" s="34">
        <v>0</v>
      </c>
      <c r="Y262" s="34">
        <v>0</v>
      </c>
      <c r="Z262" s="34">
        <v>0</v>
      </c>
      <c r="AA262" s="34">
        <v>0</v>
      </c>
    </row>
    <row r="263" spans="2:27" ht="12.75">
      <c r="B263" s="33" t="s">
        <v>154</v>
      </c>
      <c r="C263" s="34">
        <v>66708</v>
      </c>
      <c r="D263" s="34">
        <v>59807</v>
      </c>
      <c r="E263" s="34">
        <v>61440</v>
      </c>
      <c r="F263" s="34">
        <v>67967</v>
      </c>
      <c r="G263" s="34">
        <v>88109</v>
      </c>
      <c r="H263" s="34">
        <v>88437</v>
      </c>
      <c r="I263" s="34">
        <v>85905</v>
      </c>
      <c r="J263" s="34">
        <v>87301</v>
      </c>
      <c r="K263" s="34">
        <v>90275</v>
      </c>
      <c r="L263" s="34">
        <v>98875</v>
      </c>
      <c r="M263" s="34">
        <v>104130</v>
      </c>
      <c r="N263" s="34">
        <v>95271</v>
      </c>
      <c r="O263" s="34">
        <v>98414</v>
      </c>
      <c r="P263" s="34">
        <v>86573</v>
      </c>
      <c r="Q263" s="34">
        <v>79907</v>
      </c>
      <c r="R263" s="34">
        <v>66732</v>
      </c>
      <c r="S263" s="34">
        <v>60935</v>
      </c>
      <c r="T263" s="34">
        <v>59477</v>
      </c>
      <c r="U263" s="34">
        <v>54193</v>
      </c>
      <c r="V263" s="34">
        <v>50530</v>
      </c>
      <c r="W263" s="34">
        <v>47707</v>
      </c>
      <c r="X263" s="34">
        <v>38454</v>
      </c>
      <c r="Y263" s="34">
        <v>37017</v>
      </c>
      <c r="Z263" s="34">
        <v>38480</v>
      </c>
      <c r="AA263" s="34">
        <v>34664</v>
      </c>
    </row>
    <row r="264" spans="2:27" ht="12.75">
      <c r="B264" s="33" t="s">
        <v>155</v>
      </c>
      <c r="C264" s="34">
        <v>6173</v>
      </c>
      <c r="D264" s="34">
        <v>681</v>
      </c>
      <c r="E264" s="34">
        <v>667</v>
      </c>
      <c r="F264" s="34">
        <v>589</v>
      </c>
      <c r="G264" s="34">
        <v>3515</v>
      </c>
      <c r="H264" s="34">
        <v>4007</v>
      </c>
      <c r="I264" s="34">
        <v>679</v>
      </c>
      <c r="J264" s="34">
        <v>317</v>
      </c>
      <c r="K264" s="34">
        <v>474</v>
      </c>
      <c r="L264" s="34">
        <v>918</v>
      </c>
      <c r="M264" s="34">
        <v>131</v>
      </c>
      <c r="N264" s="34">
        <v>406</v>
      </c>
      <c r="O264" s="34">
        <v>3078</v>
      </c>
      <c r="P264" s="34">
        <v>4820</v>
      </c>
      <c r="Q264" s="34">
        <v>246</v>
      </c>
      <c r="R264" s="34">
        <v>0</v>
      </c>
      <c r="S264" s="34">
        <v>0</v>
      </c>
      <c r="T264" s="34">
        <v>0</v>
      </c>
      <c r="U264" s="34">
        <v>0</v>
      </c>
      <c r="V264" s="34">
        <v>79</v>
      </c>
      <c r="W264" s="34">
        <v>180</v>
      </c>
      <c r="X264" s="34">
        <v>301</v>
      </c>
      <c r="Y264" s="34">
        <v>159</v>
      </c>
      <c r="Z264" s="34">
        <v>0</v>
      </c>
      <c r="AA264" s="34">
        <v>144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workbookViewId="0" topLeftCell="A1"/>
  </sheetViews>
  <sheetFormatPr defaultColWidth="9.140625" defaultRowHeight="12.75"/>
  <cols>
    <col min="2" max="2" width="41.28125" style="0" bestFit="1" customWidth="1"/>
    <col min="4" max="7" width="9.140625" style="0" hidden="1" customWidth="1"/>
    <col min="9" max="12" width="9.140625" style="0" hidden="1" customWidth="1"/>
    <col min="14" max="17" width="9.140625" style="0" hidden="1" customWidth="1"/>
    <col min="19" max="22" width="9.140625" style="0" hidden="1" customWidth="1"/>
    <col min="24" max="26" width="9.140625" style="0" hidden="1" customWidth="1"/>
  </cols>
  <sheetData>
    <row r="1" ht="12.75">
      <c r="A1" s="31" t="s">
        <v>32</v>
      </c>
    </row>
    <row r="3" spans="1:2" ht="12.75">
      <c r="A3" s="31" t="s">
        <v>0</v>
      </c>
      <c r="B3" s="32">
        <v>42530.510347222225</v>
      </c>
    </row>
    <row r="4" spans="1:2" ht="12.75">
      <c r="A4" s="31" t="s">
        <v>1</v>
      </c>
      <c r="B4" s="32">
        <v>42601.424678055555</v>
      </c>
    </row>
    <row r="5" spans="1:2" ht="12.75">
      <c r="A5" s="31" t="s">
        <v>2</v>
      </c>
      <c r="B5" s="31" t="s">
        <v>3</v>
      </c>
    </row>
    <row r="7" spans="1:2" ht="12.75">
      <c r="A7" s="31" t="s">
        <v>4</v>
      </c>
      <c r="B7" s="31" t="s">
        <v>180</v>
      </c>
    </row>
    <row r="8" spans="1:2" ht="12.75">
      <c r="A8" s="31" t="s">
        <v>5</v>
      </c>
      <c r="B8" s="31" t="s">
        <v>181</v>
      </c>
    </row>
    <row r="10" spans="1:27" ht="12.75">
      <c r="A10" s="33" t="s">
        <v>35</v>
      </c>
      <c r="B10" s="33" t="s">
        <v>182</v>
      </c>
      <c r="C10" s="33" t="s">
        <v>7</v>
      </c>
      <c r="D10" s="33" t="s">
        <v>8</v>
      </c>
      <c r="E10" s="33" t="s">
        <v>9</v>
      </c>
      <c r="F10" s="33" t="s">
        <v>10</v>
      </c>
      <c r="G10" s="33" t="s">
        <v>11</v>
      </c>
      <c r="H10" s="33" t="s">
        <v>12</v>
      </c>
      <c r="I10" s="33" t="s">
        <v>13</v>
      </c>
      <c r="J10" s="33" t="s">
        <v>14</v>
      </c>
      <c r="K10" s="33" t="s">
        <v>15</v>
      </c>
      <c r="L10" s="33" t="s">
        <v>16</v>
      </c>
      <c r="M10" s="33" t="s">
        <v>17</v>
      </c>
      <c r="N10" s="33" t="s">
        <v>18</v>
      </c>
      <c r="O10" s="33" t="s">
        <v>19</v>
      </c>
      <c r="P10" s="33" t="s">
        <v>20</v>
      </c>
      <c r="Q10" s="33" t="s">
        <v>21</v>
      </c>
      <c r="R10" s="33" t="s">
        <v>22</v>
      </c>
      <c r="S10" s="33" t="s">
        <v>23</v>
      </c>
      <c r="T10" s="33" t="s">
        <v>24</v>
      </c>
      <c r="U10" s="33" t="s">
        <v>25</v>
      </c>
      <c r="V10" s="33" t="s">
        <v>26</v>
      </c>
      <c r="W10" s="33" t="s">
        <v>27</v>
      </c>
      <c r="X10" s="33" t="s">
        <v>28</v>
      </c>
      <c r="Y10" s="33" t="s">
        <v>29</v>
      </c>
      <c r="Z10" s="33" t="s">
        <v>30</v>
      </c>
      <c r="AA10" s="33" t="s">
        <v>31</v>
      </c>
    </row>
    <row r="11" spans="1:27" ht="12.75">
      <c r="A11" s="33" t="s">
        <v>183</v>
      </c>
      <c r="B11" s="33" t="s">
        <v>184</v>
      </c>
      <c r="C11" s="47">
        <v>537730.4</v>
      </c>
      <c r="D11" s="47">
        <v>530280.9</v>
      </c>
      <c r="E11" s="47">
        <v>548572.1</v>
      </c>
      <c r="F11" s="47">
        <v>557968.4</v>
      </c>
      <c r="G11" s="47">
        <v>563075.9</v>
      </c>
      <c r="H11" s="47">
        <v>559378.4</v>
      </c>
      <c r="I11" s="47">
        <v>576927.8</v>
      </c>
      <c r="J11" s="47">
        <v>590292.7</v>
      </c>
      <c r="K11" s="47">
        <v>619242.6</v>
      </c>
      <c r="L11" s="47">
        <v>583169.2</v>
      </c>
      <c r="M11" s="47">
        <v>602690.4</v>
      </c>
      <c r="N11" s="47">
        <v>602956.4</v>
      </c>
      <c r="O11" s="47">
        <v>589774.9</v>
      </c>
      <c r="P11" s="47">
        <v>605815</v>
      </c>
      <c r="Q11" s="47">
        <v>626927.6</v>
      </c>
      <c r="R11" s="47">
        <v>624721.9</v>
      </c>
      <c r="S11" s="47">
        <v>616791.1</v>
      </c>
      <c r="T11" s="47">
        <v>606363</v>
      </c>
      <c r="U11" s="47">
        <v>613778.8</v>
      </c>
      <c r="V11" s="47">
        <v>562890.3</v>
      </c>
      <c r="W11" s="47">
        <v>562545.4</v>
      </c>
      <c r="X11" s="47">
        <v>544851.2</v>
      </c>
      <c r="Y11" s="47">
        <v>557146.3</v>
      </c>
      <c r="Z11" s="47">
        <v>528687.5</v>
      </c>
      <c r="AA11" s="47">
        <v>520871</v>
      </c>
    </row>
    <row r="12" spans="1:27" ht="12.75">
      <c r="A12" s="33" t="s">
        <v>183</v>
      </c>
      <c r="B12" s="33" t="s">
        <v>185</v>
      </c>
      <c r="C12" s="47">
        <v>3795.9</v>
      </c>
      <c r="D12" s="47">
        <v>3606.4</v>
      </c>
      <c r="E12" s="47">
        <v>3436.4</v>
      </c>
      <c r="F12" s="47">
        <v>4086.5</v>
      </c>
      <c r="G12" s="47">
        <v>4651.6</v>
      </c>
      <c r="H12" s="47">
        <v>6082.7</v>
      </c>
      <c r="I12" s="47">
        <v>6098.5</v>
      </c>
      <c r="J12" s="47">
        <v>5968.2</v>
      </c>
      <c r="K12" s="47">
        <v>5822.8</v>
      </c>
      <c r="L12" s="47">
        <v>6196.3</v>
      </c>
      <c r="M12" s="47">
        <v>7173.3</v>
      </c>
      <c r="N12" s="47">
        <v>8225.3</v>
      </c>
      <c r="O12" s="47">
        <v>10157.7</v>
      </c>
      <c r="P12" s="47">
        <v>10578.9</v>
      </c>
      <c r="Q12" s="47">
        <v>10137.8</v>
      </c>
      <c r="R12" s="47">
        <v>11086.2</v>
      </c>
      <c r="S12" s="47">
        <v>14071.1</v>
      </c>
      <c r="T12" s="47">
        <v>11959.4</v>
      </c>
      <c r="U12" s="47">
        <v>10666.9</v>
      </c>
      <c r="V12" s="47">
        <v>11915.1</v>
      </c>
      <c r="W12" s="47">
        <v>10798.1</v>
      </c>
      <c r="X12" s="47">
        <v>10391.1</v>
      </c>
      <c r="Y12" s="47">
        <v>10980.3</v>
      </c>
      <c r="Z12" s="47">
        <v>11985.1</v>
      </c>
      <c r="AA12" s="47">
        <v>11688.2</v>
      </c>
    </row>
    <row r="13" spans="1:27" ht="12.75">
      <c r="A13" s="33" t="s">
        <v>183</v>
      </c>
      <c r="B13" s="33" t="s">
        <v>186</v>
      </c>
      <c r="C13" s="47">
        <v>39233.8</v>
      </c>
      <c r="D13" s="47">
        <v>38487.5</v>
      </c>
      <c r="E13" s="47">
        <v>37037.8</v>
      </c>
      <c r="F13" s="47">
        <v>33903.2</v>
      </c>
      <c r="G13" s="47">
        <v>32244.6</v>
      </c>
      <c r="H13" s="47">
        <v>26699.5</v>
      </c>
      <c r="I13" s="47">
        <v>25264.9</v>
      </c>
      <c r="J13" s="47">
        <v>25659.3</v>
      </c>
      <c r="K13" s="47">
        <v>20731.1</v>
      </c>
      <c r="L13" s="47">
        <v>20967.5</v>
      </c>
      <c r="M13" s="47">
        <v>20441.5</v>
      </c>
      <c r="N13" s="47">
        <v>21052</v>
      </c>
      <c r="O13" s="47">
        <v>21805</v>
      </c>
      <c r="P13" s="47">
        <v>20105.7</v>
      </c>
      <c r="Q13" s="47">
        <v>20505.7</v>
      </c>
      <c r="R13" s="47">
        <v>20503.8</v>
      </c>
      <c r="S13" s="47">
        <v>24797.2</v>
      </c>
      <c r="T13" s="47">
        <v>26513.2</v>
      </c>
      <c r="U13" s="47">
        <v>26264.4</v>
      </c>
      <c r="V13" s="47">
        <v>25287.1</v>
      </c>
      <c r="W13" s="47">
        <v>22581.1</v>
      </c>
      <c r="X13" s="47">
        <v>25149.2</v>
      </c>
      <c r="Y13" s="47">
        <v>22510.5</v>
      </c>
      <c r="Z13" s="47">
        <v>31001.3</v>
      </c>
      <c r="AA13" s="47">
        <v>29100</v>
      </c>
    </row>
    <row r="14" spans="1:27" ht="12.75">
      <c r="A14" s="33" t="s">
        <v>183</v>
      </c>
      <c r="B14" s="33" t="s">
        <v>187</v>
      </c>
      <c r="C14" s="47">
        <v>145.3</v>
      </c>
      <c r="D14" s="47">
        <v>213.1</v>
      </c>
      <c r="E14" s="47">
        <v>411.7</v>
      </c>
      <c r="F14" s="47">
        <v>826.4</v>
      </c>
      <c r="G14" s="47">
        <v>786.7</v>
      </c>
      <c r="H14" s="47">
        <v>808.7</v>
      </c>
      <c r="I14" s="47">
        <v>755.7</v>
      </c>
      <c r="J14" s="47">
        <v>662</v>
      </c>
      <c r="K14" s="47">
        <v>602.2</v>
      </c>
      <c r="L14" s="47">
        <v>751</v>
      </c>
      <c r="M14" s="47">
        <v>876.8</v>
      </c>
      <c r="N14" s="47">
        <v>908.9</v>
      </c>
      <c r="O14" s="47">
        <v>852.1</v>
      </c>
      <c r="P14" s="47">
        <v>1098.6</v>
      </c>
      <c r="Q14" s="47">
        <v>1282.6</v>
      </c>
      <c r="R14" s="47">
        <v>1358.1</v>
      </c>
      <c r="S14" s="47">
        <v>1870.7</v>
      </c>
      <c r="T14" s="47">
        <v>2029.7</v>
      </c>
      <c r="U14" s="47">
        <v>1782.1</v>
      </c>
      <c r="V14" s="47">
        <v>1712.4</v>
      </c>
      <c r="W14" s="47">
        <v>1949.4</v>
      </c>
      <c r="X14" s="47">
        <v>1792.8</v>
      </c>
      <c r="Y14" s="47">
        <v>1552.2</v>
      </c>
      <c r="Z14" s="47">
        <v>1559.5</v>
      </c>
      <c r="AA14" s="47">
        <v>1653.4</v>
      </c>
    </row>
    <row r="15" spans="1:27" ht="12.75">
      <c r="A15" s="33" t="s">
        <v>183</v>
      </c>
      <c r="B15" s="33" t="s">
        <v>188</v>
      </c>
      <c r="C15" s="47">
        <v>166.5</v>
      </c>
      <c r="D15" s="47">
        <v>424.3</v>
      </c>
      <c r="E15" s="47">
        <v>1305.4</v>
      </c>
      <c r="F15" s="47">
        <v>1437.4</v>
      </c>
      <c r="G15" s="47">
        <v>1245.5</v>
      </c>
      <c r="H15" s="47">
        <v>1915.3</v>
      </c>
      <c r="I15" s="47">
        <v>1797</v>
      </c>
      <c r="J15" s="47">
        <v>1212.1</v>
      </c>
      <c r="K15" s="47">
        <v>816.3</v>
      </c>
      <c r="L15" s="47">
        <v>821.8</v>
      </c>
      <c r="M15" s="47">
        <v>923.3</v>
      </c>
      <c r="N15" s="47">
        <v>878.1</v>
      </c>
      <c r="O15" s="47">
        <v>525</v>
      </c>
      <c r="P15" s="47">
        <v>59.9</v>
      </c>
      <c r="Q15" s="47">
        <v>446.3</v>
      </c>
      <c r="R15" s="47">
        <v>52.1</v>
      </c>
      <c r="S15" s="47">
        <v>61.3</v>
      </c>
      <c r="T15" s="47">
        <v>27.3</v>
      </c>
      <c r="U15" s="47">
        <v>35.7</v>
      </c>
      <c r="V15" s="47">
        <v>1.9</v>
      </c>
      <c r="W15" s="47">
        <v>7</v>
      </c>
      <c r="X15" s="47">
        <v>3.8</v>
      </c>
      <c r="Y15" s="47">
        <v>20</v>
      </c>
      <c r="Z15" s="47">
        <v>8.8</v>
      </c>
      <c r="AA15" s="47">
        <v>14.1</v>
      </c>
    </row>
    <row r="16" spans="1:27" ht="12.75">
      <c r="A16" s="33" t="s">
        <v>183</v>
      </c>
      <c r="B16" s="33" t="s">
        <v>189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</row>
    <row r="17" spans="1:27" ht="12.75">
      <c r="A17" s="33" t="s">
        <v>183</v>
      </c>
      <c r="B17" s="33" t="s">
        <v>190</v>
      </c>
      <c r="C17" s="48">
        <v>0</v>
      </c>
      <c r="D17" s="48">
        <v>0</v>
      </c>
      <c r="E17" s="48">
        <v>0</v>
      </c>
      <c r="F17" s="48">
        <v>0</v>
      </c>
      <c r="G17" s="47">
        <v>2.2</v>
      </c>
      <c r="H17" s="48">
        <v>0</v>
      </c>
      <c r="I17" s="48">
        <v>0</v>
      </c>
      <c r="J17" s="47">
        <v>0</v>
      </c>
      <c r="K17" s="47">
        <v>0</v>
      </c>
      <c r="L17" s="47">
        <v>0</v>
      </c>
      <c r="M17" s="47">
        <v>15.4</v>
      </c>
      <c r="N17" s="47">
        <v>227</v>
      </c>
      <c r="O17" s="47">
        <v>314.5</v>
      </c>
      <c r="P17" s="47">
        <v>282.6</v>
      </c>
      <c r="Q17" s="47">
        <v>280.2</v>
      </c>
      <c r="R17" s="47">
        <v>371.2</v>
      </c>
      <c r="S17" s="47">
        <v>417</v>
      </c>
      <c r="T17" s="47">
        <v>423.3</v>
      </c>
      <c r="U17" s="47">
        <v>401.1</v>
      </c>
      <c r="V17" s="47">
        <v>346.4</v>
      </c>
      <c r="W17" s="47">
        <v>394.9</v>
      </c>
      <c r="X17" s="47">
        <v>417.3</v>
      </c>
      <c r="Y17" s="47">
        <v>410.3</v>
      </c>
      <c r="Z17" s="47">
        <v>361.8</v>
      </c>
      <c r="AA17" s="47">
        <v>406.7</v>
      </c>
    </row>
    <row r="18" spans="1:27" ht="12.75">
      <c r="A18" s="33" t="s">
        <v>183</v>
      </c>
      <c r="B18" s="33" t="s">
        <v>191</v>
      </c>
      <c r="C18" s="47">
        <v>10392.9</v>
      </c>
      <c r="D18" s="47">
        <v>12251</v>
      </c>
      <c r="E18" s="47">
        <v>11851.2</v>
      </c>
      <c r="F18" s="47">
        <v>12541.4</v>
      </c>
      <c r="G18" s="47">
        <v>11974</v>
      </c>
      <c r="H18" s="47">
        <v>11657</v>
      </c>
      <c r="I18" s="47">
        <v>12049.9</v>
      </c>
      <c r="J18" s="47">
        <v>12393.3</v>
      </c>
      <c r="K18" s="47">
        <v>11892</v>
      </c>
      <c r="L18" s="47">
        <v>12388.7</v>
      </c>
      <c r="M18" s="47">
        <v>12165.9</v>
      </c>
      <c r="N18" s="47">
        <v>12293.4</v>
      </c>
      <c r="O18" s="47">
        <v>12492.2</v>
      </c>
      <c r="P18" s="47">
        <v>12216.2</v>
      </c>
      <c r="Q18" s="47">
        <v>13779.6</v>
      </c>
      <c r="R18" s="47">
        <v>14903.7</v>
      </c>
      <c r="S18" s="47">
        <v>15849.5</v>
      </c>
      <c r="T18" s="47">
        <v>15867.7</v>
      </c>
      <c r="U18" s="47">
        <v>16660.8</v>
      </c>
      <c r="V18" s="47">
        <v>16239.8</v>
      </c>
      <c r="W18" s="47">
        <v>16541.1</v>
      </c>
      <c r="X18" s="47">
        <v>17253.5</v>
      </c>
      <c r="Y18" s="47">
        <v>16405.2</v>
      </c>
      <c r="Z18" s="47">
        <v>19792.7</v>
      </c>
      <c r="AA18" s="47">
        <v>21837.7</v>
      </c>
    </row>
    <row r="19" spans="1:27" ht="12.75">
      <c r="A19" s="33" t="s">
        <v>183</v>
      </c>
      <c r="B19" s="33" t="s">
        <v>192</v>
      </c>
      <c r="C19" s="47">
        <v>35887.7</v>
      </c>
      <c r="D19" s="47">
        <v>33761.4</v>
      </c>
      <c r="E19" s="47">
        <v>31712.1</v>
      </c>
      <c r="F19" s="47">
        <v>32008.6</v>
      </c>
      <c r="G19" s="47">
        <v>30520.1</v>
      </c>
      <c r="H19" s="47">
        <v>30177.6</v>
      </c>
      <c r="I19" s="47">
        <v>29380.3</v>
      </c>
      <c r="J19" s="47">
        <v>29761.6</v>
      </c>
      <c r="K19" s="47">
        <v>31500.1</v>
      </c>
      <c r="L19" s="47">
        <v>30199.5</v>
      </c>
      <c r="M19" s="47">
        <v>33034.4</v>
      </c>
      <c r="N19" s="47">
        <v>31422.3</v>
      </c>
      <c r="O19" s="47">
        <v>28541.3</v>
      </c>
      <c r="P19" s="47">
        <v>27101.7</v>
      </c>
      <c r="Q19" s="47">
        <v>25900.6</v>
      </c>
      <c r="R19" s="47">
        <v>28023.7</v>
      </c>
      <c r="S19" s="47">
        <v>28719.8</v>
      </c>
      <c r="T19" s="47">
        <v>27439.4</v>
      </c>
      <c r="U19" s="47">
        <v>28208.3</v>
      </c>
      <c r="V19" s="47">
        <v>27001.5</v>
      </c>
      <c r="W19" s="47">
        <v>27137.3</v>
      </c>
      <c r="X19" s="47">
        <v>27885.1</v>
      </c>
      <c r="Y19" s="47">
        <v>29086.5</v>
      </c>
      <c r="Z19" s="47">
        <v>27005.1</v>
      </c>
      <c r="AA19" s="47">
        <v>26559.9</v>
      </c>
    </row>
    <row r="20" spans="1:27" ht="12.75">
      <c r="A20" s="33" t="s">
        <v>183</v>
      </c>
      <c r="B20" s="33" t="s">
        <v>193</v>
      </c>
      <c r="C20" s="47">
        <v>174.2</v>
      </c>
      <c r="D20" s="47">
        <v>116.5</v>
      </c>
      <c r="E20" s="47">
        <v>121.7</v>
      </c>
      <c r="F20" s="47">
        <v>171.2</v>
      </c>
      <c r="G20" s="47">
        <v>94.5</v>
      </c>
      <c r="H20" s="47">
        <v>112.3</v>
      </c>
      <c r="I20" s="47">
        <v>97.7</v>
      </c>
      <c r="J20" s="47">
        <v>113.4</v>
      </c>
      <c r="K20" s="47">
        <v>113.4</v>
      </c>
      <c r="L20" s="47">
        <v>157.5</v>
      </c>
      <c r="M20" s="47">
        <v>147</v>
      </c>
      <c r="N20" s="47">
        <v>92.3</v>
      </c>
      <c r="O20" s="47">
        <v>78.7</v>
      </c>
      <c r="P20" s="47">
        <v>81.5</v>
      </c>
      <c r="Q20" s="47">
        <v>96.6</v>
      </c>
      <c r="R20" s="47">
        <v>111</v>
      </c>
      <c r="S20" s="47">
        <v>144.6</v>
      </c>
      <c r="T20" s="47">
        <v>85.2</v>
      </c>
      <c r="U20" s="47">
        <v>88.3</v>
      </c>
      <c r="V20" s="47">
        <v>101</v>
      </c>
      <c r="W20" s="47">
        <v>98.7</v>
      </c>
      <c r="X20" s="47">
        <v>93.5</v>
      </c>
      <c r="Y20" s="47">
        <v>69.6</v>
      </c>
      <c r="Z20" s="47">
        <v>61.1</v>
      </c>
      <c r="AA20" s="47">
        <v>73.7</v>
      </c>
    </row>
    <row r="21" spans="1:27" ht="12.75">
      <c r="A21" s="33" t="s">
        <v>183</v>
      </c>
      <c r="B21" s="33" t="s">
        <v>194</v>
      </c>
      <c r="C21" s="47">
        <v>751.5</v>
      </c>
      <c r="D21" s="47">
        <v>865.8</v>
      </c>
      <c r="E21" s="47">
        <v>1321.1</v>
      </c>
      <c r="F21" s="47">
        <v>2127.2</v>
      </c>
      <c r="G21" s="47">
        <v>2347</v>
      </c>
      <c r="H21" s="47">
        <v>1542.6</v>
      </c>
      <c r="I21" s="47">
        <v>1505.9</v>
      </c>
      <c r="J21" s="47">
        <v>1316.7</v>
      </c>
      <c r="K21" s="47">
        <v>1653.8</v>
      </c>
      <c r="L21" s="47">
        <v>2579</v>
      </c>
      <c r="M21" s="47">
        <v>2089</v>
      </c>
      <c r="N21" s="47">
        <v>1918.4</v>
      </c>
      <c r="O21" s="47">
        <v>1737.6</v>
      </c>
      <c r="P21" s="47">
        <v>1731.9</v>
      </c>
      <c r="Q21" s="47">
        <v>2094.1</v>
      </c>
      <c r="R21" s="47">
        <v>2380.7</v>
      </c>
      <c r="S21" s="47">
        <v>2649.1</v>
      </c>
      <c r="T21" s="47">
        <v>2090.8</v>
      </c>
      <c r="U21" s="47">
        <v>2308.6</v>
      </c>
      <c r="V21" s="47">
        <v>3151.3</v>
      </c>
      <c r="W21" s="47">
        <v>4008.6</v>
      </c>
      <c r="X21" s="47">
        <v>3642</v>
      </c>
      <c r="Y21" s="47">
        <v>2399.6</v>
      </c>
      <c r="Z21" s="47">
        <v>2916.9</v>
      </c>
      <c r="AA21" s="47">
        <v>2540.3</v>
      </c>
    </row>
    <row r="22" spans="1:27" ht="12.75">
      <c r="A22" s="33" t="s">
        <v>183</v>
      </c>
      <c r="B22" s="33" t="s">
        <v>195</v>
      </c>
      <c r="C22" s="47">
        <v>236.2</v>
      </c>
      <c r="D22" s="47">
        <v>109.9</v>
      </c>
      <c r="E22" s="47">
        <v>69.8</v>
      </c>
      <c r="F22" s="47">
        <v>88.3</v>
      </c>
      <c r="G22" s="47">
        <v>2.1</v>
      </c>
      <c r="H22" s="47">
        <v>0</v>
      </c>
      <c r="I22" s="47">
        <v>1</v>
      </c>
      <c r="J22" s="47">
        <v>2.1</v>
      </c>
      <c r="K22" s="47">
        <v>1</v>
      </c>
      <c r="L22" s="47">
        <v>4.1</v>
      </c>
      <c r="M22" s="47">
        <v>10.3</v>
      </c>
      <c r="N22" s="47">
        <v>27</v>
      </c>
      <c r="O22" s="47">
        <v>18.7</v>
      </c>
      <c r="P22" s="47">
        <v>16.6</v>
      </c>
      <c r="Q22" s="47">
        <v>30.1</v>
      </c>
      <c r="R22" s="47">
        <v>14.4</v>
      </c>
      <c r="S22" s="47">
        <v>9.3</v>
      </c>
      <c r="T22" s="47">
        <v>9.3</v>
      </c>
      <c r="U22" s="47">
        <v>5.1</v>
      </c>
      <c r="V22" s="47">
        <v>0</v>
      </c>
      <c r="W22" s="47">
        <v>0</v>
      </c>
      <c r="X22" s="47">
        <v>0</v>
      </c>
      <c r="Y22" s="47">
        <v>12.4</v>
      </c>
      <c r="Z22" s="47">
        <v>1</v>
      </c>
      <c r="AA22" s="47">
        <v>0</v>
      </c>
    </row>
    <row r="23" spans="1:27" ht="12.75">
      <c r="A23" s="33" t="s">
        <v>183</v>
      </c>
      <c r="B23" s="33" t="s">
        <v>196</v>
      </c>
      <c r="C23" s="47">
        <v>8174.9</v>
      </c>
      <c r="D23" s="47">
        <v>8443.5</v>
      </c>
      <c r="E23" s="47">
        <v>8940.5</v>
      </c>
      <c r="F23" s="47">
        <v>8730.1</v>
      </c>
      <c r="G23" s="47">
        <v>8949.7</v>
      </c>
      <c r="H23" s="47">
        <v>8027.7</v>
      </c>
      <c r="I23" s="47">
        <v>7771.5</v>
      </c>
      <c r="J23" s="47">
        <v>9664.4</v>
      </c>
      <c r="K23" s="47">
        <v>10998.1</v>
      </c>
      <c r="L23" s="47">
        <v>12388.5</v>
      </c>
      <c r="M23" s="47">
        <v>15195.6</v>
      </c>
      <c r="N23" s="47">
        <v>18699.4</v>
      </c>
      <c r="O23" s="47">
        <v>18557.1</v>
      </c>
      <c r="P23" s="47">
        <v>19833.3</v>
      </c>
      <c r="Q23" s="47">
        <v>22523.4</v>
      </c>
      <c r="R23" s="47">
        <v>26804.9</v>
      </c>
      <c r="S23" s="47">
        <v>26369.2</v>
      </c>
      <c r="T23" s="47">
        <v>27773.6</v>
      </c>
      <c r="U23" s="47">
        <v>30835.4</v>
      </c>
      <c r="V23" s="47">
        <v>30874.9</v>
      </c>
      <c r="W23" s="47">
        <v>30366.5</v>
      </c>
      <c r="X23" s="47">
        <v>28941.1</v>
      </c>
      <c r="Y23" s="47">
        <v>29306.6</v>
      </c>
      <c r="Z23" s="47">
        <v>30843.2</v>
      </c>
      <c r="AA23" s="47">
        <v>29628.6</v>
      </c>
    </row>
    <row r="24" spans="1:27" ht="12.75">
      <c r="A24" s="33" t="s">
        <v>183</v>
      </c>
      <c r="B24" s="33" t="s">
        <v>197</v>
      </c>
      <c r="C24" s="47">
        <v>27238.9</v>
      </c>
      <c r="D24" s="47">
        <v>25280.3</v>
      </c>
      <c r="E24" s="47">
        <v>26215.9</v>
      </c>
      <c r="F24" s="47">
        <v>24927.5</v>
      </c>
      <c r="G24" s="47">
        <v>27214.6</v>
      </c>
      <c r="H24" s="47">
        <v>28772.9</v>
      </c>
      <c r="I24" s="47">
        <v>27757.7</v>
      </c>
      <c r="J24" s="47">
        <v>29906.6</v>
      </c>
      <c r="K24" s="47">
        <v>28789.8</v>
      </c>
      <c r="L24" s="47">
        <v>30512.5</v>
      </c>
      <c r="M24" s="47">
        <v>32691.5</v>
      </c>
      <c r="N24" s="47">
        <v>30530.5</v>
      </c>
      <c r="O24" s="47">
        <v>30314.2</v>
      </c>
      <c r="P24" s="47">
        <v>34072.7</v>
      </c>
      <c r="Q24" s="47">
        <v>38283.5</v>
      </c>
      <c r="R24" s="47">
        <v>37516.3</v>
      </c>
      <c r="S24" s="47">
        <v>38147.1</v>
      </c>
      <c r="T24" s="47">
        <v>37237.6</v>
      </c>
      <c r="U24" s="47">
        <v>31756</v>
      </c>
      <c r="V24" s="47">
        <v>32529.8</v>
      </c>
      <c r="W24" s="47">
        <v>35894</v>
      </c>
      <c r="X24" s="47">
        <v>31214.7</v>
      </c>
      <c r="Y24" s="47">
        <v>35256.3</v>
      </c>
      <c r="Z24" s="47">
        <v>34008.5</v>
      </c>
      <c r="AA24" s="47">
        <v>35022.1</v>
      </c>
    </row>
    <row r="25" spans="1:27" ht="12.75">
      <c r="A25" s="33" t="s">
        <v>183</v>
      </c>
      <c r="B25" s="33" t="s">
        <v>198</v>
      </c>
      <c r="C25" s="47">
        <v>65206.4</v>
      </c>
      <c r="D25" s="47">
        <v>70921.4</v>
      </c>
      <c r="E25" s="47">
        <v>66227.6</v>
      </c>
      <c r="F25" s="47">
        <v>64839.8</v>
      </c>
      <c r="G25" s="47">
        <v>58263.9</v>
      </c>
      <c r="H25" s="47">
        <v>61033.4</v>
      </c>
      <c r="I25" s="47">
        <v>71585.5</v>
      </c>
      <c r="J25" s="47">
        <v>70180.2</v>
      </c>
      <c r="K25" s="47">
        <v>74737.4</v>
      </c>
      <c r="L25" s="47">
        <v>76362.8</v>
      </c>
      <c r="M25" s="47">
        <v>74088.9</v>
      </c>
      <c r="N25" s="47">
        <v>85604.7</v>
      </c>
      <c r="O25" s="47">
        <v>88897.8</v>
      </c>
      <c r="P25" s="47">
        <v>91190</v>
      </c>
      <c r="Q25" s="47">
        <v>97614.5</v>
      </c>
      <c r="R25" s="47">
        <v>106860.3</v>
      </c>
      <c r="S25" s="47">
        <v>112336.8</v>
      </c>
      <c r="T25" s="47">
        <v>98166.1</v>
      </c>
      <c r="U25" s="47">
        <v>107313.1</v>
      </c>
      <c r="V25" s="47">
        <v>110131.9</v>
      </c>
      <c r="W25" s="47">
        <v>117501</v>
      </c>
      <c r="X25" s="47">
        <v>116225.6</v>
      </c>
      <c r="Y25" s="47">
        <v>115793</v>
      </c>
      <c r="Z25" s="47">
        <v>124323.7</v>
      </c>
      <c r="AA25" s="47">
        <v>119190.2</v>
      </c>
    </row>
    <row r="26" spans="1:27" ht="12.75">
      <c r="A26" s="33" t="s">
        <v>183</v>
      </c>
      <c r="B26" s="33" t="s">
        <v>199</v>
      </c>
      <c r="C26" s="47">
        <v>54519.9</v>
      </c>
      <c r="D26" s="47">
        <v>48945.3</v>
      </c>
      <c r="E26" s="47">
        <v>48615.6</v>
      </c>
      <c r="F26" s="47">
        <v>50579.9</v>
      </c>
      <c r="G26" s="47">
        <v>50136.6</v>
      </c>
      <c r="H26" s="47">
        <v>48895.6</v>
      </c>
      <c r="I26" s="47">
        <v>49507</v>
      </c>
      <c r="J26" s="47">
        <v>45054</v>
      </c>
      <c r="K26" s="47">
        <v>43978.2</v>
      </c>
      <c r="L26" s="47">
        <v>41532.4</v>
      </c>
      <c r="M26" s="47">
        <v>44743.5</v>
      </c>
      <c r="N26" s="47">
        <v>43833</v>
      </c>
      <c r="O26" s="47">
        <v>48989.2</v>
      </c>
      <c r="P26" s="47">
        <v>45857.5</v>
      </c>
      <c r="Q26" s="47">
        <v>44200.8</v>
      </c>
      <c r="R26" s="47">
        <v>51664.3</v>
      </c>
      <c r="S26" s="47">
        <v>55228.8</v>
      </c>
      <c r="T26" s="47">
        <v>55921.5</v>
      </c>
      <c r="U26" s="47">
        <v>59753.5</v>
      </c>
      <c r="V26" s="47">
        <v>59358.9</v>
      </c>
      <c r="W26" s="47">
        <v>60284.7</v>
      </c>
      <c r="X26" s="47">
        <v>62076</v>
      </c>
      <c r="Y26" s="47">
        <v>57510.3</v>
      </c>
      <c r="Z26" s="47">
        <v>59292.1</v>
      </c>
      <c r="AA26" s="47">
        <v>60631.5</v>
      </c>
    </row>
    <row r="27" spans="1:27" ht="12.75">
      <c r="A27" s="33" t="s">
        <v>183</v>
      </c>
      <c r="B27" s="33" t="s">
        <v>200</v>
      </c>
      <c r="C27" s="47">
        <v>709.5</v>
      </c>
      <c r="D27" s="47">
        <v>575.3</v>
      </c>
      <c r="E27" s="47">
        <v>604.5</v>
      </c>
      <c r="F27" s="47">
        <v>688.2</v>
      </c>
      <c r="G27" s="47">
        <v>700.3</v>
      </c>
      <c r="H27" s="47">
        <v>827.6</v>
      </c>
      <c r="I27" s="47">
        <v>699.3</v>
      </c>
      <c r="J27" s="47">
        <v>767</v>
      </c>
      <c r="K27" s="47">
        <v>803.4</v>
      </c>
      <c r="L27" s="47">
        <v>907.1</v>
      </c>
      <c r="M27" s="47">
        <v>891</v>
      </c>
      <c r="N27" s="47">
        <v>819.7</v>
      </c>
      <c r="O27" s="47">
        <v>1096.8</v>
      </c>
      <c r="P27" s="47">
        <v>921.5</v>
      </c>
      <c r="Q27" s="47">
        <v>1425.5</v>
      </c>
      <c r="R27" s="47">
        <v>1629.4</v>
      </c>
      <c r="S27" s="47">
        <v>1160.4</v>
      </c>
      <c r="T27" s="47">
        <v>1245</v>
      </c>
      <c r="U27" s="47">
        <v>1127.4</v>
      </c>
      <c r="V27" s="47">
        <v>1018.8</v>
      </c>
      <c r="W27" s="47">
        <v>1057.4</v>
      </c>
      <c r="X27" s="47">
        <v>998.5</v>
      </c>
      <c r="Y27" s="47">
        <v>1286.5</v>
      </c>
      <c r="Z27" s="47">
        <v>1516</v>
      </c>
      <c r="AA27" s="47">
        <v>1367</v>
      </c>
    </row>
    <row r="28" spans="1:27" ht="12.75">
      <c r="A28" s="33" t="s">
        <v>183</v>
      </c>
      <c r="B28" s="33" t="s">
        <v>201</v>
      </c>
      <c r="C28" s="47">
        <v>3427</v>
      </c>
      <c r="D28" s="47">
        <v>3470.7</v>
      </c>
      <c r="E28" s="47">
        <v>3758.9</v>
      </c>
      <c r="F28" s="47">
        <v>3320.3</v>
      </c>
      <c r="G28" s="47">
        <v>3467.2</v>
      </c>
      <c r="H28" s="47">
        <v>2996.3</v>
      </c>
      <c r="I28" s="47">
        <v>3222.2</v>
      </c>
      <c r="J28" s="47">
        <v>3230.8</v>
      </c>
      <c r="K28" s="47">
        <v>3196.7</v>
      </c>
      <c r="L28" s="47">
        <v>3651.9</v>
      </c>
      <c r="M28" s="47">
        <v>3953.2</v>
      </c>
      <c r="N28" s="47">
        <v>3667</v>
      </c>
      <c r="O28" s="47">
        <v>3964.3</v>
      </c>
      <c r="P28" s="47">
        <v>3917.2</v>
      </c>
      <c r="Q28" s="47">
        <v>4291.6</v>
      </c>
      <c r="R28" s="47">
        <v>4446</v>
      </c>
      <c r="S28" s="47">
        <v>5856.6</v>
      </c>
      <c r="T28" s="47">
        <v>4819.4</v>
      </c>
      <c r="U28" s="47">
        <v>4988.3</v>
      </c>
      <c r="V28" s="47">
        <v>4404.2</v>
      </c>
      <c r="W28" s="47">
        <v>5134.9</v>
      </c>
      <c r="X28" s="47">
        <v>5305.7</v>
      </c>
      <c r="Y28" s="47">
        <v>5350.1</v>
      </c>
      <c r="Z28" s="47">
        <v>5182.2</v>
      </c>
      <c r="AA28" s="47">
        <v>5586.5</v>
      </c>
    </row>
    <row r="29" spans="1:27" ht="12.75">
      <c r="A29" s="33" t="s">
        <v>183</v>
      </c>
      <c r="B29" s="33" t="s">
        <v>202</v>
      </c>
      <c r="C29" s="47">
        <v>2082.9</v>
      </c>
      <c r="D29" s="47">
        <v>2022.3</v>
      </c>
      <c r="E29" s="47">
        <v>1807.2</v>
      </c>
      <c r="F29" s="47">
        <v>2451.9</v>
      </c>
      <c r="G29" s="47">
        <v>2247.5</v>
      </c>
      <c r="H29" s="47">
        <v>2639.1</v>
      </c>
      <c r="I29" s="47">
        <v>2448.8</v>
      </c>
      <c r="J29" s="47">
        <v>2982.4</v>
      </c>
      <c r="K29" s="47">
        <v>2929.2</v>
      </c>
      <c r="L29" s="47">
        <v>3413.5</v>
      </c>
      <c r="M29" s="47">
        <v>3593.9</v>
      </c>
      <c r="N29" s="47">
        <v>3976.9</v>
      </c>
      <c r="O29" s="47">
        <v>3857.6</v>
      </c>
      <c r="P29" s="47">
        <v>4086</v>
      </c>
      <c r="Q29" s="47">
        <v>4248</v>
      </c>
      <c r="R29" s="47">
        <v>4603.9</v>
      </c>
      <c r="S29" s="47">
        <v>4782.9</v>
      </c>
      <c r="T29" s="47">
        <v>4503.9</v>
      </c>
      <c r="U29" s="47">
        <v>4814</v>
      </c>
      <c r="V29" s="47">
        <v>4515.2</v>
      </c>
      <c r="W29" s="47">
        <v>4901.1</v>
      </c>
      <c r="X29" s="47">
        <v>4725.3</v>
      </c>
      <c r="Y29" s="47">
        <v>4763</v>
      </c>
      <c r="Z29" s="47">
        <v>4888.5</v>
      </c>
      <c r="AA29" s="47">
        <v>4432.7</v>
      </c>
    </row>
    <row r="30" spans="1:27" ht="12.75">
      <c r="A30" s="33" t="s">
        <v>183</v>
      </c>
      <c r="B30" s="33" t="s">
        <v>203</v>
      </c>
      <c r="C30" s="47">
        <v>5788.9</v>
      </c>
      <c r="D30" s="47">
        <v>5337.8</v>
      </c>
      <c r="E30" s="47">
        <v>5517.7</v>
      </c>
      <c r="F30" s="47">
        <v>5021.5</v>
      </c>
      <c r="G30" s="47">
        <v>5966.1</v>
      </c>
      <c r="H30" s="47">
        <v>6831.8</v>
      </c>
      <c r="I30" s="47">
        <v>7621.5</v>
      </c>
      <c r="J30" s="47">
        <v>8576.3</v>
      </c>
      <c r="K30" s="47">
        <v>8384.3</v>
      </c>
      <c r="L30" s="47">
        <v>7722.6</v>
      </c>
      <c r="M30" s="47">
        <v>9156.4</v>
      </c>
      <c r="N30" s="47">
        <v>9768.7</v>
      </c>
      <c r="O30" s="47">
        <v>10020.7</v>
      </c>
      <c r="P30" s="47">
        <v>11249.3</v>
      </c>
      <c r="Q30" s="47">
        <v>12508.3</v>
      </c>
      <c r="R30" s="47">
        <v>12374.2</v>
      </c>
      <c r="S30" s="47">
        <v>12780.3</v>
      </c>
      <c r="T30" s="47">
        <v>11888.3</v>
      </c>
      <c r="U30" s="47">
        <v>12111.4</v>
      </c>
      <c r="V30" s="47">
        <v>10431</v>
      </c>
      <c r="W30" s="47">
        <v>10052.3</v>
      </c>
      <c r="X30" s="47">
        <v>9700.1</v>
      </c>
      <c r="Y30" s="47">
        <v>8526.8</v>
      </c>
      <c r="Z30" s="47">
        <v>7245.6</v>
      </c>
      <c r="AA30" s="47">
        <v>7377.4</v>
      </c>
    </row>
    <row r="31" spans="1:27" ht="12.75">
      <c r="A31" s="33" t="s">
        <v>183</v>
      </c>
      <c r="B31" s="33" t="s">
        <v>204</v>
      </c>
      <c r="C31" s="47">
        <v>429.8</v>
      </c>
      <c r="D31" s="47">
        <v>399.9</v>
      </c>
      <c r="E31" s="47">
        <v>467.7</v>
      </c>
      <c r="F31" s="47">
        <v>422.2</v>
      </c>
      <c r="G31" s="47">
        <v>423.9</v>
      </c>
      <c r="H31" s="47">
        <v>438.2</v>
      </c>
      <c r="I31" s="47">
        <v>463.6</v>
      </c>
      <c r="J31" s="47">
        <v>477.5</v>
      </c>
      <c r="K31" s="47">
        <v>648.4</v>
      </c>
      <c r="L31" s="47">
        <v>689.6</v>
      </c>
      <c r="M31" s="47">
        <v>612.5</v>
      </c>
      <c r="N31" s="47">
        <v>622.5</v>
      </c>
      <c r="O31" s="47">
        <v>641</v>
      </c>
      <c r="P31" s="47">
        <v>687.5</v>
      </c>
      <c r="Q31" s="47">
        <v>856.8</v>
      </c>
      <c r="R31" s="47">
        <v>874</v>
      </c>
      <c r="S31" s="47">
        <v>991.7</v>
      </c>
      <c r="T31" s="47">
        <v>892.6</v>
      </c>
      <c r="U31" s="47">
        <v>901.9</v>
      </c>
      <c r="V31" s="47">
        <v>632.7</v>
      </c>
      <c r="W31" s="47">
        <v>913.3</v>
      </c>
      <c r="X31" s="47">
        <v>924.1</v>
      </c>
      <c r="Y31" s="47">
        <v>674.7</v>
      </c>
      <c r="Z31" s="47">
        <v>683.3</v>
      </c>
      <c r="AA31" s="47">
        <v>857.1</v>
      </c>
    </row>
    <row r="32" spans="1:27" ht="12.75">
      <c r="A32" s="33" t="s">
        <v>183</v>
      </c>
      <c r="B32" s="33" t="s">
        <v>205</v>
      </c>
      <c r="C32" s="47">
        <v>2636.9</v>
      </c>
      <c r="D32" s="47">
        <v>2875.3</v>
      </c>
      <c r="E32" s="47">
        <v>2842.8</v>
      </c>
      <c r="F32" s="47">
        <v>3437.4</v>
      </c>
      <c r="G32" s="47">
        <v>3930.6</v>
      </c>
      <c r="H32" s="47">
        <v>2365.3</v>
      </c>
      <c r="I32" s="47">
        <v>2251.3</v>
      </c>
      <c r="J32" s="47">
        <v>2638.9</v>
      </c>
      <c r="K32" s="47">
        <v>3168.2</v>
      </c>
      <c r="L32" s="47">
        <v>3174</v>
      </c>
      <c r="M32" s="47">
        <v>3539.4</v>
      </c>
      <c r="N32" s="47">
        <v>2533.6</v>
      </c>
      <c r="O32" s="47">
        <v>2839.4</v>
      </c>
      <c r="P32" s="47">
        <v>2514.4</v>
      </c>
      <c r="Q32" s="47">
        <v>3295.3</v>
      </c>
      <c r="R32" s="47">
        <v>4614.4</v>
      </c>
      <c r="S32" s="47">
        <v>2807.4</v>
      </c>
      <c r="T32" s="47">
        <v>4006.9</v>
      </c>
      <c r="U32" s="47">
        <v>2778.9</v>
      </c>
      <c r="V32" s="47">
        <v>2107.7</v>
      </c>
      <c r="W32" s="47">
        <v>2554.3</v>
      </c>
      <c r="X32" s="47">
        <v>2916.1</v>
      </c>
      <c r="Y32" s="47">
        <v>2778.6</v>
      </c>
      <c r="Z32" s="47">
        <v>2854.8</v>
      </c>
      <c r="AA32" s="47">
        <v>3523.1</v>
      </c>
    </row>
    <row r="33" spans="1:27" ht="12.75">
      <c r="A33" s="33" t="s">
        <v>206</v>
      </c>
      <c r="B33" s="33" t="s">
        <v>184</v>
      </c>
      <c r="C33" s="47">
        <v>67854</v>
      </c>
      <c r="D33" s="47">
        <v>61049.9</v>
      </c>
      <c r="E33" s="47">
        <v>62677.7</v>
      </c>
      <c r="F33" s="47">
        <v>69438.8</v>
      </c>
      <c r="G33" s="47">
        <v>89917.5</v>
      </c>
      <c r="H33" s="47">
        <v>90475.7</v>
      </c>
      <c r="I33" s="47">
        <v>87938.7</v>
      </c>
      <c r="J33" s="47">
        <v>89277.5</v>
      </c>
      <c r="K33" s="47">
        <v>92332.9</v>
      </c>
      <c r="L33" s="47">
        <v>99759.2</v>
      </c>
      <c r="M33" s="47">
        <v>104815.7</v>
      </c>
      <c r="N33" s="47">
        <v>96152</v>
      </c>
      <c r="O33" s="47">
        <v>100135.1</v>
      </c>
      <c r="P33" s="47">
        <v>88573.1</v>
      </c>
      <c r="Q33" s="47">
        <v>81966.4</v>
      </c>
      <c r="R33" s="47">
        <v>67959.5</v>
      </c>
      <c r="S33" s="47">
        <v>62191</v>
      </c>
      <c r="T33" s="47">
        <v>60677.8</v>
      </c>
      <c r="U33" s="47">
        <v>54849.7</v>
      </c>
      <c r="V33" s="47">
        <v>51492.2</v>
      </c>
      <c r="W33" s="47">
        <v>48519.3</v>
      </c>
      <c r="X33" s="47">
        <v>39091.8</v>
      </c>
      <c r="Y33" s="47">
        <v>37839.1</v>
      </c>
      <c r="Z33" s="47">
        <v>39547.8</v>
      </c>
      <c r="AA33" s="47">
        <v>35224.6</v>
      </c>
    </row>
    <row r="34" spans="1:27" ht="12.75">
      <c r="A34" s="33" t="s">
        <v>206</v>
      </c>
      <c r="B34" s="33" t="s">
        <v>185</v>
      </c>
      <c r="C34" s="47">
        <v>1315.8</v>
      </c>
      <c r="D34" s="47">
        <v>1584.8</v>
      </c>
      <c r="E34" s="47">
        <v>2282.3</v>
      </c>
      <c r="F34" s="47">
        <v>2570.5</v>
      </c>
      <c r="G34" s="47">
        <v>3624.3</v>
      </c>
      <c r="H34" s="47">
        <v>3766.5</v>
      </c>
      <c r="I34" s="47">
        <v>3182.4</v>
      </c>
      <c r="J34" s="47">
        <v>3302.5</v>
      </c>
      <c r="K34" s="47">
        <v>3783.2</v>
      </c>
      <c r="L34" s="47">
        <v>4332</v>
      </c>
      <c r="M34" s="47">
        <v>3970.5</v>
      </c>
      <c r="N34" s="47">
        <v>3940.3</v>
      </c>
      <c r="O34" s="47">
        <v>4296.1</v>
      </c>
      <c r="P34" s="47">
        <v>4157.1</v>
      </c>
      <c r="Q34" s="47">
        <v>3049.8</v>
      </c>
      <c r="R34" s="47">
        <v>3703.8</v>
      </c>
      <c r="S34" s="47">
        <v>2989.8</v>
      </c>
      <c r="T34" s="47">
        <v>2977</v>
      </c>
      <c r="U34" s="47">
        <v>3172</v>
      </c>
      <c r="V34" s="47">
        <v>2592.8</v>
      </c>
      <c r="W34" s="47">
        <v>1895.1</v>
      </c>
      <c r="X34" s="47">
        <v>1247.4</v>
      </c>
      <c r="Y34" s="47">
        <v>1436.4</v>
      </c>
      <c r="Z34" s="47">
        <v>1432.2</v>
      </c>
      <c r="AA34" s="47">
        <v>1932.9</v>
      </c>
    </row>
    <row r="35" spans="1:27" ht="12.75">
      <c r="A35" s="33" t="s">
        <v>206</v>
      </c>
      <c r="B35" s="33" t="s">
        <v>186</v>
      </c>
      <c r="C35" s="47">
        <v>6443.3</v>
      </c>
      <c r="D35" s="47">
        <v>4492</v>
      </c>
      <c r="E35" s="47">
        <v>7232.4</v>
      </c>
      <c r="F35" s="47">
        <v>7475.3</v>
      </c>
      <c r="G35" s="47">
        <v>6857.2</v>
      </c>
      <c r="H35" s="47">
        <v>5227.7</v>
      </c>
      <c r="I35" s="47">
        <v>6460.9</v>
      </c>
      <c r="J35" s="47">
        <v>6198.5</v>
      </c>
      <c r="K35" s="47">
        <v>6297.2</v>
      </c>
      <c r="L35" s="47">
        <v>8088.4</v>
      </c>
      <c r="M35" s="47">
        <v>9317.5</v>
      </c>
      <c r="N35" s="47">
        <v>6024.4</v>
      </c>
      <c r="O35" s="47">
        <v>5696.8</v>
      </c>
      <c r="P35" s="47">
        <v>6224.9</v>
      </c>
      <c r="Q35" s="47">
        <v>5502.4</v>
      </c>
      <c r="R35" s="47">
        <v>6889.8</v>
      </c>
      <c r="S35" s="47">
        <v>7064.8</v>
      </c>
      <c r="T35" s="47">
        <v>8469.5</v>
      </c>
      <c r="U35" s="47">
        <v>9320</v>
      </c>
      <c r="V35" s="47">
        <v>9756.3</v>
      </c>
      <c r="W35" s="47">
        <v>9374.2</v>
      </c>
      <c r="X35" s="47">
        <v>8922</v>
      </c>
      <c r="Y35" s="47">
        <v>9527.3</v>
      </c>
      <c r="Z35" s="47">
        <v>10116.4</v>
      </c>
      <c r="AA35" s="47">
        <v>10753.9</v>
      </c>
    </row>
    <row r="36" spans="1:27" ht="12.75">
      <c r="A36" s="33" t="s">
        <v>206</v>
      </c>
      <c r="B36" s="33" t="s">
        <v>187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7">
        <v>409.4</v>
      </c>
      <c r="I36" s="47">
        <v>277</v>
      </c>
      <c r="J36" s="47">
        <v>260.5</v>
      </c>
      <c r="K36" s="47">
        <v>285.7</v>
      </c>
      <c r="L36" s="47">
        <v>319.4</v>
      </c>
      <c r="M36" s="47">
        <v>291.1</v>
      </c>
      <c r="N36" s="47">
        <v>338.5</v>
      </c>
      <c r="O36" s="47">
        <v>246.5</v>
      </c>
      <c r="P36" s="47">
        <v>454.9</v>
      </c>
      <c r="Q36" s="47">
        <v>300</v>
      </c>
      <c r="R36" s="47">
        <v>300.9</v>
      </c>
      <c r="S36" s="47">
        <v>366.5</v>
      </c>
      <c r="T36" s="47">
        <v>692.1</v>
      </c>
      <c r="U36" s="47">
        <v>545.5</v>
      </c>
      <c r="V36" s="47">
        <v>722.4</v>
      </c>
      <c r="W36" s="47">
        <v>928.7</v>
      </c>
      <c r="X36" s="47">
        <v>656.6</v>
      </c>
      <c r="Y36" s="47">
        <v>524.1</v>
      </c>
      <c r="Z36" s="47">
        <v>394.3</v>
      </c>
      <c r="AA36" s="47">
        <v>563.2</v>
      </c>
    </row>
    <row r="37" spans="1:27" ht="12.75">
      <c r="A37" s="33" t="s">
        <v>206</v>
      </c>
      <c r="B37" s="33" t="s">
        <v>188</v>
      </c>
      <c r="C37" s="48">
        <v>0</v>
      </c>
      <c r="D37" s="47">
        <v>53.8</v>
      </c>
      <c r="E37" s="47">
        <v>83.2</v>
      </c>
      <c r="F37" s="47">
        <v>89.3</v>
      </c>
      <c r="G37" s="47">
        <v>110.6</v>
      </c>
      <c r="H37" s="47">
        <v>189.9</v>
      </c>
      <c r="I37" s="47">
        <v>186.8</v>
      </c>
      <c r="J37" s="47">
        <v>214.2</v>
      </c>
      <c r="K37" s="47">
        <v>95.4</v>
      </c>
      <c r="L37" s="47">
        <v>64</v>
      </c>
      <c r="M37" s="47">
        <v>124.9</v>
      </c>
      <c r="N37" s="47">
        <v>128.9</v>
      </c>
      <c r="O37" s="47">
        <v>162.4</v>
      </c>
      <c r="P37" s="47">
        <v>167.5</v>
      </c>
      <c r="Q37" s="47">
        <v>205</v>
      </c>
      <c r="R37" s="47">
        <v>225.4</v>
      </c>
      <c r="S37" s="47">
        <v>249.7</v>
      </c>
      <c r="T37" s="47">
        <v>365.4</v>
      </c>
      <c r="U37" s="47">
        <v>295.4</v>
      </c>
      <c r="V37" s="47">
        <v>398.9</v>
      </c>
      <c r="W37" s="47">
        <v>393.9</v>
      </c>
      <c r="X37" s="47">
        <v>431.2</v>
      </c>
      <c r="Y37" s="47">
        <v>481.7</v>
      </c>
      <c r="Z37" s="47">
        <v>552.2</v>
      </c>
      <c r="AA37" s="47">
        <v>643.6</v>
      </c>
    </row>
    <row r="38" spans="1:27" ht="12.75">
      <c r="A38" s="33" t="s">
        <v>206</v>
      </c>
      <c r="B38" s="33" t="s">
        <v>189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</row>
    <row r="39" spans="1:27" ht="12.75">
      <c r="A39" s="33" t="s">
        <v>206</v>
      </c>
      <c r="B39" s="33" t="s">
        <v>190</v>
      </c>
      <c r="C39" s="48">
        <v>0</v>
      </c>
      <c r="D39" s="48">
        <v>0</v>
      </c>
      <c r="E39" s="48">
        <v>0</v>
      </c>
      <c r="F39" s="48">
        <v>0</v>
      </c>
      <c r="G39" s="47">
        <v>2.2</v>
      </c>
      <c r="H39" s="47">
        <v>0</v>
      </c>
      <c r="I39" s="47">
        <v>0</v>
      </c>
      <c r="J39" s="47">
        <v>0</v>
      </c>
      <c r="K39" s="47">
        <v>14.2</v>
      </c>
      <c r="L39" s="47">
        <v>11.8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14.9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7">
        <v>0</v>
      </c>
      <c r="Z39" s="47">
        <v>0</v>
      </c>
      <c r="AA39" s="48">
        <v>0</v>
      </c>
    </row>
    <row r="40" spans="1:27" ht="12.75">
      <c r="A40" s="33" t="s">
        <v>206</v>
      </c>
      <c r="B40" s="33" t="s">
        <v>191</v>
      </c>
      <c r="C40" s="47">
        <v>4054.9</v>
      </c>
      <c r="D40" s="47">
        <v>4937.1</v>
      </c>
      <c r="E40" s="47">
        <v>4891.7</v>
      </c>
      <c r="F40" s="47">
        <v>5453</v>
      </c>
      <c r="G40" s="47">
        <v>5385.3</v>
      </c>
      <c r="H40" s="47">
        <v>5769.9</v>
      </c>
      <c r="I40" s="47">
        <v>6275.9</v>
      </c>
      <c r="J40" s="47">
        <v>6181.3</v>
      </c>
      <c r="K40" s="47">
        <v>5617.9</v>
      </c>
      <c r="L40" s="47">
        <v>5141.8</v>
      </c>
      <c r="M40" s="47">
        <v>6622.6</v>
      </c>
      <c r="N40" s="47">
        <v>5645.2</v>
      </c>
      <c r="O40" s="47">
        <v>6340.7</v>
      </c>
      <c r="P40" s="47">
        <v>6447.7</v>
      </c>
      <c r="Q40" s="47">
        <v>7767.3</v>
      </c>
      <c r="R40" s="47">
        <v>8167.7</v>
      </c>
      <c r="S40" s="47">
        <v>7856.6</v>
      </c>
      <c r="T40" s="47">
        <v>8234.9</v>
      </c>
      <c r="U40" s="47">
        <v>8149</v>
      </c>
      <c r="V40" s="47">
        <v>7116.9</v>
      </c>
      <c r="W40" s="47">
        <v>7306.9</v>
      </c>
      <c r="X40" s="47">
        <v>7463.7</v>
      </c>
      <c r="Y40" s="47">
        <v>8411.4</v>
      </c>
      <c r="Z40" s="47">
        <v>8283.9</v>
      </c>
      <c r="AA40" s="47">
        <v>7757.5</v>
      </c>
    </row>
    <row r="41" spans="1:27" ht="12.75">
      <c r="A41" s="33" t="s">
        <v>206</v>
      </c>
      <c r="B41" s="33" t="s">
        <v>192</v>
      </c>
      <c r="C41" s="47">
        <v>43833.8</v>
      </c>
      <c r="D41" s="47">
        <v>41447.9</v>
      </c>
      <c r="E41" s="47">
        <v>41008.7</v>
      </c>
      <c r="F41" s="47">
        <v>44734.3</v>
      </c>
      <c r="G41" s="47">
        <v>48855.8</v>
      </c>
      <c r="H41" s="47">
        <v>45346.2</v>
      </c>
      <c r="I41" s="47">
        <v>47220.3</v>
      </c>
      <c r="J41" s="47">
        <v>48141.7</v>
      </c>
      <c r="K41" s="47">
        <v>49770.2</v>
      </c>
      <c r="L41" s="47">
        <v>48062.6</v>
      </c>
      <c r="M41" s="47">
        <v>50220.3</v>
      </c>
      <c r="N41" s="47">
        <v>50914.4</v>
      </c>
      <c r="O41" s="47">
        <v>52450.8</v>
      </c>
      <c r="P41" s="47">
        <v>54527.3</v>
      </c>
      <c r="Q41" s="47">
        <v>62994.8</v>
      </c>
      <c r="R41" s="47">
        <v>67676.3</v>
      </c>
      <c r="S41" s="47">
        <v>71788.2</v>
      </c>
      <c r="T41" s="47">
        <v>68805.3</v>
      </c>
      <c r="U41" s="47">
        <v>73627.6</v>
      </c>
      <c r="V41" s="47">
        <v>71650.9</v>
      </c>
      <c r="W41" s="47">
        <v>72774.3</v>
      </c>
      <c r="X41" s="47">
        <v>70422.7</v>
      </c>
      <c r="Y41" s="47">
        <v>80595.2</v>
      </c>
      <c r="Z41" s="47">
        <v>75566.5</v>
      </c>
      <c r="AA41" s="47">
        <v>75232.5</v>
      </c>
    </row>
    <row r="42" spans="1:27" ht="12.75">
      <c r="A42" s="33" t="s">
        <v>206</v>
      </c>
      <c r="B42" s="33" t="s">
        <v>193</v>
      </c>
      <c r="C42" s="47">
        <v>224.9</v>
      </c>
      <c r="D42" s="47">
        <v>178.7</v>
      </c>
      <c r="E42" s="47">
        <v>131.4</v>
      </c>
      <c r="F42" s="47">
        <v>107.2</v>
      </c>
      <c r="G42" s="47">
        <v>168.1</v>
      </c>
      <c r="H42" s="47">
        <v>157.6</v>
      </c>
      <c r="I42" s="47">
        <v>136.6</v>
      </c>
      <c r="J42" s="47">
        <v>148.1</v>
      </c>
      <c r="K42" s="47">
        <v>149.2</v>
      </c>
      <c r="L42" s="47">
        <v>180.7</v>
      </c>
      <c r="M42" s="47">
        <v>215.4</v>
      </c>
      <c r="N42" s="47">
        <v>112.4</v>
      </c>
      <c r="O42" s="47">
        <v>100.8</v>
      </c>
      <c r="P42" s="47">
        <v>98.7</v>
      </c>
      <c r="Q42" s="47">
        <v>108.3</v>
      </c>
      <c r="R42" s="47">
        <v>85.1</v>
      </c>
      <c r="S42" s="47">
        <v>77.7</v>
      </c>
      <c r="T42" s="47">
        <v>136.5</v>
      </c>
      <c r="U42" s="47">
        <v>143.8</v>
      </c>
      <c r="V42" s="47">
        <v>113.4</v>
      </c>
      <c r="W42" s="47">
        <v>109</v>
      </c>
      <c r="X42" s="47">
        <v>109.2</v>
      </c>
      <c r="Y42" s="47">
        <v>111.3</v>
      </c>
      <c r="Z42" s="47">
        <v>99.7</v>
      </c>
      <c r="AA42" s="47">
        <v>121.8</v>
      </c>
    </row>
    <row r="43" spans="1:27" ht="12.75">
      <c r="A43" s="33" t="s">
        <v>206</v>
      </c>
      <c r="B43" s="33" t="s">
        <v>194</v>
      </c>
      <c r="C43" s="47">
        <v>2541.5</v>
      </c>
      <c r="D43" s="47">
        <v>2042.8</v>
      </c>
      <c r="E43" s="47">
        <v>2135.2</v>
      </c>
      <c r="F43" s="47">
        <v>1682.4</v>
      </c>
      <c r="G43" s="47">
        <v>1488.2</v>
      </c>
      <c r="H43" s="47">
        <v>756.1</v>
      </c>
      <c r="I43" s="47">
        <v>903.8</v>
      </c>
      <c r="J43" s="47">
        <v>962.2</v>
      </c>
      <c r="K43" s="47">
        <v>955.3</v>
      </c>
      <c r="L43" s="47">
        <v>1032.2</v>
      </c>
      <c r="M43" s="47">
        <v>845.7</v>
      </c>
      <c r="N43" s="47">
        <v>752</v>
      </c>
      <c r="O43" s="47">
        <v>1102.3</v>
      </c>
      <c r="P43" s="47">
        <v>1148.2</v>
      </c>
      <c r="Q43" s="47">
        <v>1006.1</v>
      </c>
      <c r="R43" s="47">
        <v>1133.9</v>
      </c>
      <c r="S43" s="47">
        <v>912.3</v>
      </c>
      <c r="T43" s="47">
        <v>880.7</v>
      </c>
      <c r="U43" s="47">
        <v>773.4</v>
      </c>
      <c r="V43" s="47">
        <v>871.9</v>
      </c>
      <c r="W43" s="47">
        <v>1168.6</v>
      </c>
      <c r="X43" s="47">
        <v>1253.8</v>
      </c>
      <c r="Y43" s="47">
        <v>963.1</v>
      </c>
      <c r="Z43" s="47">
        <v>1268.5</v>
      </c>
      <c r="AA43" s="47">
        <v>1027.8</v>
      </c>
    </row>
    <row r="44" spans="1:27" ht="12.75">
      <c r="A44" s="33" t="s">
        <v>206</v>
      </c>
      <c r="B44" s="33" t="s">
        <v>195</v>
      </c>
      <c r="C44" s="47">
        <v>400.5</v>
      </c>
      <c r="D44" s="47">
        <v>705.6</v>
      </c>
      <c r="E44" s="47">
        <v>392.3</v>
      </c>
      <c r="F44" s="47">
        <v>339.9</v>
      </c>
      <c r="G44" s="47">
        <v>412.9</v>
      </c>
      <c r="H44" s="47">
        <v>436.5</v>
      </c>
      <c r="I44" s="47">
        <v>48.3</v>
      </c>
      <c r="J44" s="47">
        <v>24.6</v>
      </c>
      <c r="K44" s="47">
        <v>1</v>
      </c>
      <c r="L44" s="47">
        <v>73.9</v>
      </c>
      <c r="M44" s="47">
        <v>78.1</v>
      </c>
      <c r="N44" s="47">
        <v>31.8</v>
      </c>
      <c r="O44" s="47">
        <v>0</v>
      </c>
      <c r="P44" s="47">
        <v>0</v>
      </c>
      <c r="Q44" s="47">
        <v>2.1</v>
      </c>
      <c r="R44" s="47">
        <v>1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12.4</v>
      </c>
      <c r="Z44" s="47">
        <v>1</v>
      </c>
      <c r="AA44" s="47">
        <v>0</v>
      </c>
    </row>
    <row r="45" spans="1:27" ht="12.75">
      <c r="A45" s="33" t="s">
        <v>206</v>
      </c>
      <c r="B45" s="33" t="s">
        <v>196</v>
      </c>
      <c r="C45" s="47">
        <v>11028.2</v>
      </c>
      <c r="D45" s="47">
        <v>9965.5</v>
      </c>
      <c r="E45" s="47">
        <v>9005.7</v>
      </c>
      <c r="F45" s="47">
        <v>8613.6</v>
      </c>
      <c r="G45" s="47">
        <v>9988.7</v>
      </c>
      <c r="H45" s="47">
        <v>10277.6</v>
      </c>
      <c r="I45" s="47">
        <v>11187.3</v>
      </c>
      <c r="J45" s="47">
        <v>10070.4</v>
      </c>
      <c r="K45" s="47">
        <v>10237.7</v>
      </c>
      <c r="L45" s="47">
        <v>11050.1</v>
      </c>
      <c r="M45" s="47">
        <v>10611</v>
      </c>
      <c r="N45" s="47">
        <v>10790.1</v>
      </c>
      <c r="O45" s="47">
        <v>9861.8</v>
      </c>
      <c r="P45" s="47">
        <v>10550.7</v>
      </c>
      <c r="Q45" s="47">
        <v>11971.7</v>
      </c>
      <c r="R45" s="47">
        <v>12985.5</v>
      </c>
      <c r="S45" s="47">
        <v>12973.1</v>
      </c>
      <c r="T45" s="47">
        <v>13249.2</v>
      </c>
      <c r="U45" s="47">
        <v>14386.2</v>
      </c>
      <c r="V45" s="47">
        <v>14397.4</v>
      </c>
      <c r="W45" s="47">
        <v>14482.9</v>
      </c>
      <c r="X45" s="47">
        <v>14047</v>
      </c>
      <c r="Y45" s="47">
        <v>14794.1</v>
      </c>
      <c r="Z45" s="47">
        <v>14943.5</v>
      </c>
      <c r="AA45" s="47">
        <v>13845.2</v>
      </c>
    </row>
    <row r="46" spans="1:27" ht="12.75">
      <c r="A46" s="33" t="s">
        <v>206</v>
      </c>
      <c r="B46" s="33" t="s">
        <v>197</v>
      </c>
      <c r="C46" s="47">
        <v>15943.3</v>
      </c>
      <c r="D46" s="47">
        <v>13207.5</v>
      </c>
      <c r="E46" s="47">
        <v>13990.9</v>
      </c>
      <c r="F46" s="47">
        <v>12934.4</v>
      </c>
      <c r="G46" s="47">
        <v>14706.8</v>
      </c>
      <c r="H46" s="47">
        <v>16052.9</v>
      </c>
      <c r="I46" s="47">
        <v>15690</v>
      </c>
      <c r="J46" s="47">
        <v>17925.4</v>
      </c>
      <c r="K46" s="47">
        <v>17933.1</v>
      </c>
      <c r="L46" s="47">
        <v>20083.8</v>
      </c>
      <c r="M46" s="47">
        <v>22161.4</v>
      </c>
      <c r="N46" s="47">
        <v>20221.8</v>
      </c>
      <c r="O46" s="47">
        <v>20600.8</v>
      </c>
      <c r="P46" s="47">
        <v>21834.2</v>
      </c>
      <c r="Q46" s="47">
        <v>26052.7</v>
      </c>
      <c r="R46" s="47">
        <v>24785.5</v>
      </c>
      <c r="S46" s="47">
        <v>23939</v>
      </c>
      <c r="T46" s="47">
        <v>22620.6</v>
      </c>
      <c r="U46" s="47">
        <v>22994</v>
      </c>
      <c r="V46" s="47">
        <v>20950</v>
      </c>
      <c r="W46" s="47">
        <v>21521</v>
      </c>
      <c r="X46" s="47">
        <v>21963</v>
      </c>
      <c r="Y46" s="47">
        <v>21796.1</v>
      </c>
      <c r="Z46" s="47">
        <v>21582.5</v>
      </c>
      <c r="AA46" s="47">
        <v>20297</v>
      </c>
    </row>
    <row r="47" spans="1:27" ht="12.75">
      <c r="A47" s="33" t="s">
        <v>206</v>
      </c>
      <c r="B47" s="33" t="s">
        <v>198</v>
      </c>
      <c r="C47" s="47">
        <v>50524.5</v>
      </c>
      <c r="D47" s="47">
        <v>53269.6</v>
      </c>
      <c r="E47" s="47">
        <v>55028</v>
      </c>
      <c r="F47" s="47">
        <v>62605.8</v>
      </c>
      <c r="G47" s="47">
        <v>62680</v>
      </c>
      <c r="H47" s="47">
        <v>61052.1</v>
      </c>
      <c r="I47" s="47">
        <v>63697.8</v>
      </c>
      <c r="J47" s="47">
        <v>65200.6</v>
      </c>
      <c r="K47" s="47">
        <v>67113.1</v>
      </c>
      <c r="L47" s="47">
        <v>65548.1</v>
      </c>
      <c r="M47" s="47">
        <v>66073.5</v>
      </c>
      <c r="N47" s="47">
        <v>69949.6</v>
      </c>
      <c r="O47" s="47">
        <v>71743.5</v>
      </c>
      <c r="P47" s="47">
        <v>70648.8</v>
      </c>
      <c r="Q47" s="47">
        <v>75365</v>
      </c>
      <c r="R47" s="47">
        <v>81629.9</v>
      </c>
      <c r="S47" s="47">
        <v>84675.8</v>
      </c>
      <c r="T47" s="47">
        <v>83734</v>
      </c>
      <c r="U47" s="47">
        <v>88116.7</v>
      </c>
      <c r="V47" s="47">
        <v>87923.2</v>
      </c>
      <c r="W47" s="47">
        <v>89739.5</v>
      </c>
      <c r="X47" s="47">
        <v>92208</v>
      </c>
      <c r="Y47" s="47">
        <v>100720.6</v>
      </c>
      <c r="Z47" s="47">
        <v>100883.8</v>
      </c>
      <c r="AA47" s="47">
        <v>95812.3</v>
      </c>
    </row>
    <row r="48" spans="1:27" ht="12.75">
      <c r="A48" s="33" t="s">
        <v>206</v>
      </c>
      <c r="B48" s="33" t="s">
        <v>199</v>
      </c>
      <c r="C48" s="47">
        <v>48053.9</v>
      </c>
      <c r="D48" s="47">
        <v>44605.9</v>
      </c>
      <c r="E48" s="47">
        <v>46244.4</v>
      </c>
      <c r="F48" s="47">
        <v>47689.9</v>
      </c>
      <c r="G48" s="47">
        <v>41929.9</v>
      </c>
      <c r="H48" s="47">
        <v>35754.3</v>
      </c>
      <c r="I48" s="47">
        <v>38429.3</v>
      </c>
      <c r="J48" s="47">
        <v>40733.7</v>
      </c>
      <c r="K48" s="47">
        <v>43372.5</v>
      </c>
      <c r="L48" s="47">
        <v>36910.3</v>
      </c>
      <c r="M48" s="47">
        <v>43423.1</v>
      </c>
      <c r="N48" s="47">
        <v>41426.4</v>
      </c>
      <c r="O48" s="47">
        <v>40480.6</v>
      </c>
      <c r="P48" s="47">
        <v>44100.5</v>
      </c>
      <c r="Q48" s="47">
        <v>53385.9</v>
      </c>
      <c r="R48" s="47">
        <v>60503.5</v>
      </c>
      <c r="S48" s="47">
        <v>60786.3</v>
      </c>
      <c r="T48" s="47">
        <v>62100.9</v>
      </c>
      <c r="U48" s="47">
        <v>60077.4</v>
      </c>
      <c r="V48" s="47">
        <v>56101.1</v>
      </c>
      <c r="W48" s="47">
        <v>63274.1</v>
      </c>
      <c r="X48" s="47">
        <v>65587.1</v>
      </c>
      <c r="Y48" s="47">
        <v>66562.5</v>
      </c>
      <c r="Z48" s="47">
        <v>68205.8</v>
      </c>
      <c r="AA48" s="47">
        <v>69712.4</v>
      </c>
    </row>
    <row r="49" spans="1:27" ht="12.75">
      <c r="A49" s="33" t="s">
        <v>206</v>
      </c>
      <c r="B49" s="33" t="s">
        <v>200</v>
      </c>
      <c r="C49" s="47">
        <v>931.9</v>
      </c>
      <c r="D49" s="47">
        <v>857</v>
      </c>
      <c r="E49" s="47">
        <v>916.3</v>
      </c>
      <c r="F49" s="47">
        <v>1177.2</v>
      </c>
      <c r="G49" s="47">
        <v>1321.6</v>
      </c>
      <c r="H49" s="47">
        <v>1400.3</v>
      </c>
      <c r="I49" s="47">
        <v>933.9</v>
      </c>
      <c r="J49" s="47">
        <v>1391.2</v>
      </c>
      <c r="K49" s="47">
        <v>1239.2</v>
      </c>
      <c r="L49" s="47">
        <v>948.7</v>
      </c>
      <c r="M49" s="47">
        <v>825.5</v>
      </c>
      <c r="N49" s="47">
        <v>804.7</v>
      </c>
      <c r="O49" s="47">
        <v>888.6</v>
      </c>
      <c r="P49" s="47">
        <v>823.6</v>
      </c>
      <c r="Q49" s="47">
        <v>867.1</v>
      </c>
      <c r="R49" s="47">
        <v>880</v>
      </c>
      <c r="S49" s="47">
        <v>1010.5</v>
      </c>
      <c r="T49" s="47">
        <v>814.6</v>
      </c>
      <c r="U49" s="47">
        <v>857.4</v>
      </c>
      <c r="V49" s="47">
        <v>898.3</v>
      </c>
      <c r="W49" s="47">
        <v>1241.8</v>
      </c>
      <c r="X49" s="47">
        <v>1705.1</v>
      </c>
      <c r="Y49" s="47">
        <v>1645.3</v>
      </c>
      <c r="Z49" s="47">
        <v>1285.9</v>
      </c>
      <c r="AA49" s="47">
        <v>1434.9</v>
      </c>
    </row>
    <row r="50" spans="1:27" ht="12.75">
      <c r="A50" s="33" t="s">
        <v>206</v>
      </c>
      <c r="B50" s="33" t="s">
        <v>201</v>
      </c>
      <c r="C50" s="47">
        <v>4841</v>
      </c>
      <c r="D50" s="47">
        <v>4745.2</v>
      </c>
      <c r="E50" s="47">
        <v>4902.5</v>
      </c>
      <c r="F50" s="47">
        <v>5339.2</v>
      </c>
      <c r="G50" s="47">
        <v>5397.4</v>
      </c>
      <c r="H50" s="47">
        <v>6000.3</v>
      </c>
      <c r="I50" s="47">
        <v>6204.3</v>
      </c>
      <c r="J50" s="47">
        <v>6472.8</v>
      </c>
      <c r="K50" s="47">
        <v>5451.7</v>
      </c>
      <c r="L50" s="47">
        <v>5355</v>
      </c>
      <c r="M50" s="47">
        <v>5216.6</v>
      </c>
      <c r="N50" s="47">
        <v>5825.2</v>
      </c>
      <c r="O50" s="47">
        <v>5622.7</v>
      </c>
      <c r="P50" s="47">
        <v>5892.8</v>
      </c>
      <c r="Q50" s="47">
        <v>6180.6</v>
      </c>
      <c r="R50" s="47">
        <v>6472.1</v>
      </c>
      <c r="S50" s="47">
        <v>6227.3</v>
      </c>
      <c r="T50" s="47">
        <v>6130.9</v>
      </c>
      <c r="U50" s="47">
        <v>6702.4</v>
      </c>
      <c r="V50" s="47">
        <v>7159.3</v>
      </c>
      <c r="W50" s="47">
        <v>7602.4</v>
      </c>
      <c r="X50" s="47">
        <v>7913.7</v>
      </c>
      <c r="Y50" s="47">
        <v>7930</v>
      </c>
      <c r="Z50" s="47">
        <v>8040.8</v>
      </c>
      <c r="AA50" s="47">
        <v>8397.6</v>
      </c>
    </row>
    <row r="51" spans="1:27" ht="12.75">
      <c r="A51" s="33" t="s">
        <v>206</v>
      </c>
      <c r="B51" s="33" t="s">
        <v>202</v>
      </c>
      <c r="C51" s="47">
        <v>3195.9</v>
      </c>
      <c r="D51" s="47">
        <v>3149.5</v>
      </c>
      <c r="E51" s="47">
        <v>3236</v>
      </c>
      <c r="F51" s="47">
        <v>3603.9</v>
      </c>
      <c r="G51" s="47">
        <v>3537.1</v>
      </c>
      <c r="H51" s="47">
        <v>3407.9</v>
      </c>
      <c r="I51" s="47">
        <v>3777.1</v>
      </c>
      <c r="J51" s="47">
        <v>3818.7</v>
      </c>
      <c r="K51" s="47">
        <v>3955.5</v>
      </c>
      <c r="L51" s="47">
        <v>4078.7</v>
      </c>
      <c r="M51" s="47">
        <v>4154.2</v>
      </c>
      <c r="N51" s="47">
        <v>4256.4</v>
      </c>
      <c r="O51" s="47">
        <v>4474.7</v>
      </c>
      <c r="P51" s="47">
        <v>5282.1</v>
      </c>
      <c r="Q51" s="47">
        <v>5550.1</v>
      </c>
      <c r="R51" s="47">
        <v>5359.4</v>
      </c>
      <c r="S51" s="47">
        <v>6099.1</v>
      </c>
      <c r="T51" s="47">
        <v>5986.1</v>
      </c>
      <c r="U51" s="47">
        <v>6345.6</v>
      </c>
      <c r="V51" s="47">
        <v>6534.2</v>
      </c>
      <c r="W51" s="47">
        <v>6006</v>
      </c>
      <c r="X51" s="47">
        <v>5977</v>
      </c>
      <c r="Y51" s="47">
        <v>5851.9</v>
      </c>
      <c r="Z51" s="47">
        <v>5967.8</v>
      </c>
      <c r="AA51" s="47">
        <v>6594.1</v>
      </c>
    </row>
    <row r="52" spans="1:27" ht="12.75">
      <c r="A52" s="33" t="s">
        <v>206</v>
      </c>
      <c r="B52" s="33" t="s">
        <v>203</v>
      </c>
      <c r="C52" s="47">
        <v>484.6</v>
      </c>
      <c r="D52" s="47">
        <v>463.2</v>
      </c>
      <c r="E52" s="47">
        <v>726</v>
      </c>
      <c r="F52" s="47">
        <v>766.6</v>
      </c>
      <c r="G52" s="47">
        <v>1045.5</v>
      </c>
      <c r="H52" s="47">
        <v>1517.9</v>
      </c>
      <c r="I52" s="47">
        <v>1487.4</v>
      </c>
      <c r="J52" s="47">
        <v>1743.9</v>
      </c>
      <c r="K52" s="47">
        <v>1604.9</v>
      </c>
      <c r="L52" s="47">
        <v>1575.1</v>
      </c>
      <c r="M52" s="47">
        <v>1528.5</v>
      </c>
      <c r="N52" s="47">
        <v>1894.1</v>
      </c>
      <c r="O52" s="47">
        <v>2023.7</v>
      </c>
      <c r="P52" s="47">
        <v>2085.5</v>
      </c>
      <c r="Q52" s="47">
        <v>2513.5</v>
      </c>
      <c r="R52" s="47">
        <v>2239.6</v>
      </c>
      <c r="S52" s="47">
        <v>2699.6</v>
      </c>
      <c r="T52" s="47">
        <v>2533.3</v>
      </c>
      <c r="U52" s="47">
        <v>2617.6</v>
      </c>
      <c r="V52" s="47">
        <v>2655.2</v>
      </c>
      <c r="W52" s="47">
        <v>2673.3</v>
      </c>
      <c r="X52" s="47">
        <v>2859</v>
      </c>
      <c r="Y52" s="47">
        <v>3558.2</v>
      </c>
      <c r="Z52" s="47">
        <v>4733.5</v>
      </c>
      <c r="AA52" s="47">
        <v>5007.2</v>
      </c>
    </row>
    <row r="53" spans="1:27" ht="12.75">
      <c r="A53" s="33" t="s">
        <v>206</v>
      </c>
      <c r="B53" s="33" t="s">
        <v>204</v>
      </c>
      <c r="C53" s="47">
        <v>381.5</v>
      </c>
      <c r="D53" s="47">
        <v>366.4</v>
      </c>
      <c r="E53" s="47">
        <v>398.2</v>
      </c>
      <c r="F53" s="47">
        <v>383.7</v>
      </c>
      <c r="G53" s="47">
        <v>399.3</v>
      </c>
      <c r="H53" s="47">
        <v>407.9</v>
      </c>
      <c r="I53" s="47">
        <v>442.4</v>
      </c>
      <c r="J53" s="47">
        <v>465.2</v>
      </c>
      <c r="K53" s="47">
        <v>599.2</v>
      </c>
      <c r="L53" s="47">
        <v>612.4</v>
      </c>
      <c r="M53" s="47">
        <v>632.2</v>
      </c>
      <c r="N53" s="47">
        <v>665</v>
      </c>
      <c r="O53" s="47">
        <v>644.4</v>
      </c>
      <c r="P53" s="47">
        <v>643.4</v>
      </c>
      <c r="Q53" s="47">
        <v>668.2</v>
      </c>
      <c r="R53" s="47">
        <v>627</v>
      </c>
      <c r="S53" s="47">
        <v>578.7</v>
      </c>
      <c r="T53" s="47">
        <v>609.2</v>
      </c>
      <c r="U53" s="47">
        <v>641.1</v>
      </c>
      <c r="V53" s="47">
        <v>619.2</v>
      </c>
      <c r="W53" s="47">
        <v>599.6</v>
      </c>
      <c r="X53" s="47">
        <v>619.3</v>
      </c>
      <c r="Y53" s="47">
        <v>563.7</v>
      </c>
      <c r="Z53" s="47">
        <v>625.9</v>
      </c>
      <c r="AA53" s="47">
        <v>753.8</v>
      </c>
    </row>
    <row r="54" spans="1:27" ht="12.75">
      <c r="A54" s="33" t="s">
        <v>206</v>
      </c>
      <c r="B54" s="33" t="s">
        <v>205</v>
      </c>
      <c r="C54" s="47">
        <v>4222.1</v>
      </c>
      <c r="D54" s="47">
        <v>3427.2</v>
      </c>
      <c r="E54" s="47">
        <v>3332.5</v>
      </c>
      <c r="F54" s="47">
        <v>3062.8</v>
      </c>
      <c r="G54" s="47">
        <v>3925.3</v>
      </c>
      <c r="H54" s="47">
        <v>2183.1</v>
      </c>
      <c r="I54" s="47">
        <v>2803.1</v>
      </c>
      <c r="J54" s="47">
        <v>3323.7</v>
      </c>
      <c r="K54" s="47">
        <v>2754.7</v>
      </c>
      <c r="L54" s="47">
        <v>2995.2</v>
      </c>
      <c r="M54" s="47">
        <v>3882.1</v>
      </c>
      <c r="N54" s="47">
        <v>3274</v>
      </c>
      <c r="O54" s="47">
        <v>4293.7</v>
      </c>
      <c r="P54" s="47">
        <v>3760.2</v>
      </c>
      <c r="Q54" s="47">
        <v>4775.2</v>
      </c>
      <c r="R54" s="47">
        <v>4933.8</v>
      </c>
      <c r="S54" s="47">
        <v>5004.3</v>
      </c>
      <c r="T54" s="47">
        <v>5442.7</v>
      </c>
      <c r="U54" s="47">
        <v>5007.3</v>
      </c>
      <c r="V54" s="47">
        <v>6037.7</v>
      </c>
      <c r="W54" s="47">
        <v>7042.2</v>
      </c>
      <c r="X54" s="47">
        <v>6951.7</v>
      </c>
      <c r="Y54" s="47">
        <v>6750.2</v>
      </c>
      <c r="Z54" s="47">
        <v>7459</v>
      </c>
      <c r="AA54" s="47">
        <v>7193.3</v>
      </c>
    </row>
    <row r="56" ht="12.75">
      <c r="A56" s="31" t="s">
        <v>156</v>
      </c>
    </row>
    <row r="57" spans="1:2" ht="12.75">
      <c r="A57" s="31" t="s">
        <v>157</v>
      </c>
      <c r="B57" s="31" t="s">
        <v>158</v>
      </c>
    </row>
    <row r="58" spans="3:27" ht="12.75">
      <c r="C58" s="33" t="s">
        <v>7</v>
      </c>
      <c r="D58" s="33" t="s">
        <v>8</v>
      </c>
      <c r="E58" s="33" t="s">
        <v>9</v>
      </c>
      <c r="F58" s="33" t="s">
        <v>10</v>
      </c>
      <c r="G58" s="33" t="s">
        <v>11</v>
      </c>
      <c r="H58" s="33" t="s">
        <v>12</v>
      </c>
      <c r="I58" s="33" t="s">
        <v>13</v>
      </c>
      <c r="J58" s="33" t="s">
        <v>14</v>
      </c>
      <c r="K58" s="33" t="s">
        <v>15</v>
      </c>
      <c r="L58" s="33" t="s">
        <v>16</v>
      </c>
      <c r="M58" s="33" t="s">
        <v>17</v>
      </c>
      <c r="N58" s="33" t="s">
        <v>18</v>
      </c>
      <c r="O58" s="33" t="s">
        <v>19</v>
      </c>
      <c r="P58" s="33" t="s">
        <v>20</v>
      </c>
      <c r="Q58" s="33" t="s">
        <v>21</v>
      </c>
      <c r="R58" s="33" t="s">
        <v>22</v>
      </c>
      <c r="S58" s="33" t="s">
        <v>23</v>
      </c>
      <c r="T58" s="33" t="s">
        <v>24</v>
      </c>
      <c r="U58" s="33" t="s">
        <v>25</v>
      </c>
      <c r="V58" s="33" t="s">
        <v>26</v>
      </c>
      <c r="W58" s="33" t="s">
        <v>27</v>
      </c>
      <c r="X58" s="33" t="s">
        <v>28</v>
      </c>
      <c r="Y58" s="33" t="s">
        <v>29</v>
      </c>
      <c r="Z58" s="33" t="s">
        <v>30</v>
      </c>
      <c r="AA58" s="33" t="s">
        <v>31</v>
      </c>
    </row>
    <row r="59" spans="2:27" ht="12.75">
      <c r="B59" s="50" t="s">
        <v>184</v>
      </c>
      <c r="C59" s="51">
        <f>(C11-C33)/1000</f>
        <v>469.87640000000005</v>
      </c>
      <c r="D59" s="51">
        <f aca="true" t="shared" si="0" ref="D59:AA70">(D11-D33)/1000</f>
        <v>469.231</v>
      </c>
      <c r="E59" s="51">
        <f t="shared" si="0"/>
        <v>485.89439999999996</v>
      </c>
      <c r="F59" s="51">
        <f t="shared" si="0"/>
        <v>488.5296</v>
      </c>
      <c r="G59" s="51">
        <f t="shared" si="0"/>
        <v>473.15840000000003</v>
      </c>
      <c r="H59" s="51">
        <f t="shared" si="0"/>
        <v>468.90270000000004</v>
      </c>
      <c r="I59" s="51">
        <f t="shared" si="0"/>
        <v>488.9891</v>
      </c>
      <c r="J59" s="51">
        <f t="shared" si="0"/>
        <v>501.01519999999994</v>
      </c>
      <c r="K59" s="51">
        <f t="shared" si="0"/>
        <v>526.9096999999999</v>
      </c>
      <c r="L59" s="51">
        <f t="shared" si="0"/>
        <v>483.40999999999997</v>
      </c>
      <c r="M59" s="51">
        <f t="shared" si="0"/>
        <v>497.8747</v>
      </c>
      <c r="N59" s="51">
        <f t="shared" si="0"/>
        <v>506.80440000000004</v>
      </c>
      <c r="O59" s="51">
        <f t="shared" si="0"/>
        <v>489.63980000000004</v>
      </c>
      <c r="P59" s="51">
        <f t="shared" si="0"/>
        <v>517.2419</v>
      </c>
      <c r="Q59" s="51">
        <f t="shared" si="0"/>
        <v>544.9612</v>
      </c>
      <c r="R59" s="51">
        <f t="shared" si="0"/>
        <v>556.7624000000001</v>
      </c>
      <c r="S59" s="51">
        <f t="shared" si="0"/>
        <v>554.6001</v>
      </c>
      <c r="T59" s="51">
        <f t="shared" si="0"/>
        <v>545.6852</v>
      </c>
      <c r="U59" s="51">
        <f t="shared" si="0"/>
        <v>558.9291000000001</v>
      </c>
      <c r="V59" s="51">
        <f t="shared" si="0"/>
        <v>511.39810000000006</v>
      </c>
      <c r="W59" s="51">
        <f t="shared" si="0"/>
        <v>514.0261</v>
      </c>
      <c r="X59" s="51">
        <f t="shared" si="0"/>
        <v>505.75939999999997</v>
      </c>
      <c r="Y59" s="51">
        <f t="shared" si="0"/>
        <v>519.3072000000001</v>
      </c>
      <c r="Z59" s="51">
        <f t="shared" si="0"/>
        <v>489.1397</v>
      </c>
      <c r="AA59" s="51">
        <f t="shared" si="0"/>
        <v>485.6464</v>
      </c>
    </row>
    <row r="60" spans="2:27" ht="12.75">
      <c r="B60" s="50" t="s">
        <v>185</v>
      </c>
      <c r="C60" s="51">
        <f aca="true" t="shared" si="1" ref="C60:R80">(C12-C34)/1000</f>
        <v>2.4801</v>
      </c>
      <c r="D60" s="51">
        <f t="shared" si="1"/>
        <v>2.0216000000000003</v>
      </c>
      <c r="E60" s="51">
        <f t="shared" si="1"/>
        <v>1.1541</v>
      </c>
      <c r="F60" s="51">
        <f t="shared" si="1"/>
        <v>1.516</v>
      </c>
      <c r="G60" s="51">
        <f t="shared" si="1"/>
        <v>1.0273</v>
      </c>
      <c r="H60" s="51">
        <f t="shared" si="1"/>
        <v>2.3162</v>
      </c>
      <c r="I60" s="51">
        <f t="shared" si="1"/>
        <v>2.9160999999999997</v>
      </c>
      <c r="J60" s="51">
        <f t="shared" si="1"/>
        <v>2.6656999999999997</v>
      </c>
      <c r="K60" s="51">
        <f t="shared" si="1"/>
        <v>2.0396000000000005</v>
      </c>
      <c r="L60" s="51">
        <f t="shared" si="1"/>
        <v>1.8643000000000003</v>
      </c>
      <c r="M60" s="51">
        <f t="shared" si="1"/>
        <v>3.2028000000000003</v>
      </c>
      <c r="N60" s="51">
        <f t="shared" si="1"/>
        <v>4.284999999999999</v>
      </c>
      <c r="O60" s="51">
        <f t="shared" si="1"/>
        <v>5.8616</v>
      </c>
      <c r="P60" s="51">
        <f t="shared" si="1"/>
        <v>6.421799999999999</v>
      </c>
      <c r="Q60" s="51">
        <f t="shared" si="1"/>
        <v>7.087999999999999</v>
      </c>
      <c r="R60" s="51">
        <f t="shared" si="1"/>
        <v>7.3824000000000005</v>
      </c>
      <c r="S60" s="51">
        <f t="shared" si="0"/>
        <v>11.081299999999999</v>
      </c>
      <c r="T60" s="51">
        <f t="shared" si="0"/>
        <v>8.9824</v>
      </c>
      <c r="U60" s="51">
        <f t="shared" si="0"/>
        <v>7.4948999999999995</v>
      </c>
      <c r="V60" s="51">
        <f t="shared" si="0"/>
        <v>9.322299999999998</v>
      </c>
      <c r="W60" s="51">
        <f t="shared" si="0"/>
        <v>8.903</v>
      </c>
      <c r="X60" s="51">
        <f t="shared" si="0"/>
        <v>9.1437</v>
      </c>
      <c r="Y60" s="51">
        <f t="shared" si="0"/>
        <v>9.543899999999999</v>
      </c>
      <c r="Z60" s="51">
        <f t="shared" si="0"/>
        <v>10.5529</v>
      </c>
      <c r="AA60" s="51">
        <f t="shared" si="0"/>
        <v>9.755300000000002</v>
      </c>
    </row>
    <row r="61" spans="2:27" ht="12.75">
      <c r="B61" s="50" t="s">
        <v>186</v>
      </c>
      <c r="C61" s="51">
        <f t="shared" si="1"/>
        <v>32.7905</v>
      </c>
      <c r="D61" s="51">
        <f t="shared" si="0"/>
        <v>33.9955</v>
      </c>
      <c r="E61" s="51">
        <f t="shared" si="0"/>
        <v>29.805400000000002</v>
      </c>
      <c r="F61" s="51">
        <f t="shared" si="0"/>
        <v>26.427899999999998</v>
      </c>
      <c r="G61" s="51">
        <f t="shared" si="0"/>
        <v>25.3874</v>
      </c>
      <c r="H61" s="51">
        <f t="shared" si="0"/>
        <v>21.471799999999998</v>
      </c>
      <c r="I61" s="51">
        <f t="shared" si="0"/>
        <v>18.804</v>
      </c>
      <c r="J61" s="51">
        <f t="shared" si="0"/>
        <v>19.4608</v>
      </c>
      <c r="K61" s="51">
        <f t="shared" si="0"/>
        <v>14.433899999999998</v>
      </c>
      <c r="L61" s="51">
        <f t="shared" si="0"/>
        <v>12.879100000000001</v>
      </c>
      <c r="M61" s="51">
        <f t="shared" si="0"/>
        <v>11.124</v>
      </c>
      <c r="N61" s="51">
        <f t="shared" si="0"/>
        <v>15.0276</v>
      </c>
      <c r="O61" s="51">
        <f t="shared" si="0"/>
        <v>16.1082</v>
      </c>
      <c r="P61" s="51">
        <f t="shared" si="0"/>
        <v>13.8808</v>
      </c>
      <c r="Q61" s="51">
        <f t="shared" si="0"/>
        <v>15.003300000000001</v>
      </c>
      <c r="R61" s="51">
        <f t="shared" si="0"/>
        <v>13.614</v>
      </c>
      <c r="S61" s="51">
        <f t="shared" si="0"/>
        <v>17.732400000000002</v>
      </c>
      <c r="T61" s="51">
        <f t="shared" si="0"/>
        <v>18.0437</v>
      </c>
      <c r="U61" s="51">
        <f t="shared" si="0"/>
        <v>16.9444</v>
      </c>
      <c r="V61" s="51">
        <f t="shared" si="0"/>
        <v>15.5308</v>
      </c>
      <c r="W61" s="51">
        <f t="shared" si="0"/>
        <v>13.206899999999997</v>
      </c>
      <c r="X61" s="51">
        <f t="shared" si="0"/>
        <v>16.2272</v>
      </c>
      <c r="Y61" s="51">
        <f t="shared" si="0"/>
        <v>12.9832</v>
      </c>
      <c r="Z61" s="51">
        <f t="shared" si="0"/>
        <v>20.884900000000002</v>
      </c>
      <c r="AA61" s="51">
        <f t="shared" si="0"/>
        <v>18.3461</v>
      </c>
    </row>
    <row r="62" spans="2:27" ht="12.75">
      <c r="B62" s="33" t="s">
        <v>187</v>
      </c>
      <c r="C62" s="35">
        <f t="shared" si="1"/>
        <v>0.1453</v>
      </c>
      <c r="D62" s="35">
        <f t="shared" si="0"/>
        <v>0.21309999999999998</v>
      </c>
      <c r="E62" s="35">
        <f t="shared" si="0"/>
        <v>0.4117</v>
      </c>
      <c r="F62" s="35">
        <f t="shared" si="0"/>
        <v>0.8264</v>
      </c>
      <c r="G62" s="35">
        <f t="shared" si="0"/>
        <v>0.7867000000000001</v>
      </c>
      <c r="H62" s="35">
        <f t="shared" si="0"/>
        <v>0.39930000000000004</v>
      </c>
      <c r="I62" s="35">
        <f t="shared" si="0"/>
        <v>0.47870000000000007</v>
      </c>
      <c r="J62" s="35">
        <f t="shared" si="0"/>
        <v>0.4015</v>
      </c>
      <c r="K62" s="35">
        <f t="shared" si="0"/>
        <v>0.31650000000000006</v>
      </c>
      <c r="L62" s="35">
        <f t="shared" si="0"/>
        <v>0.43160000000000004</v>
      </c>
      <c r="M62" s="35">
        <f t="shared" si="0"/>
        <v>0.5856999999999999</v>
      </c>
      <c r="N62" s="35">
        <f t="shared" si="0"/>
        <v>0.5704</v>
      </c>
      <c r="O62" s="35">
        <f t="shared" si="0"/>
        <v>0.6056</v>
      </c>
      <c r="P62" s="35">
        <f t="shared" si="0"/>
        <v>0.6436999999999999</v>
      </c>
      <c r="Q62" s="35">
        <f t="shared" si="0"/>
        <v>0.9825999999999999</v>
      </c>
      <c r="R62" s="35">
        <f t="shared" si="0"/>
        <v>1.0572</v>
      </c>
      <c r="S62" s="35">
        <f t="shared" si="0"/>
        <v>1.5042</v>
      </c>
      <c r="T62" s="35">
        <f t="shared" si="0"/>
        <v>1.3376</v>
      </c>
      <c r="U62" s="35">
        <f t="shared" si="0"/>
        <v>1.2366</v>
      </c>
      <c r="V62" s="35">
        <f t="shared" si="0"/>
        <v>0.9900000000000001</v>
      </c>
      <c r="W62" s="35">
        <f t="shared" si="0"/>
        <v>1.0207</v>
      </c>
      <c r="X62" s="35">
        <f t="shared" si="0"/>
        <v>1.1361999999999999</v>
      </c>
      <c r="Y62" s="35">
        <f t="shared" si="0"/>
        <v>1.0281</v>
      </c>
      <c r="Z62" s="35">
        <f t="shared" si="0"/>
        <v>1.1652</v>
      </c>
      <c r="AA62" s="35">
        <f t="shared" si="0"/>
        <v>1.0902</v>
      </c>
    </row>
    <row r="63" spans="2:27" ht="12.75">
      <c r="B63" s="33" t="s">
        <v>188</v>
      </c>
      <c r="C63" s="35">
        <f t="shared" si="1"/>
        <v>0.1665</v>
      </c>
      <c r="D63" s="35">
        <f t="shared" si="0"/>
        <v>0.3705</v>
      </c>
      <c r="E63" s="35">
        <f t="shared" si="0"/>
        <v>1.2222</v>
      </c>
      <c r="F63" s="35">
        <f t="shared" si="0"/>
        <v>1.3481</v>
      </c>
      <c r="G63" s="35">
        <f t="shared" si="0"/>
        <v>1.1349</v>
      </c>
      <c r="H63" s="35">
        <f t="shared" si="0"/>
        <v>1.7253999999999998</v>
      </c>
      <c r="I63" s="35">
        <f t="shared" si="0"/>
        <v>1.6102</v>
      </c>
      <c r="J63" s="35">
        <f t="shared" si="0"/>
        <v>0.9978999999999999</v>
      </c>
      <c r="K63" s="35">
        <f t="shared" si="0"/>
        <v>0.7209</v>
      </c>
      <c r="L63" s="35">
        <f t="shared" si="0"/>
        <v>0.7577999999999999</v>
      </c>
      <c r="M63" s="35">
        <f t="shared" si="0"/>
        <v>0.7984</v>
      </c>
      <c r="N63" s="35">
        <f t="shared" si="0"/>
        <v>0.7492000000000001</v>
      </c>
      <c r="O63" s="35">
        <f t="shared" si="0"/>
        <v>0.36260000000000003</v>
      </c>
      <c r="P63" s="35">
        <f t="shared" si="0"/>
        <v>-0.1076</v>
      </c>
      <c r="Q63" s="35">
        <f t="shared" si="0"/>
        <v>0.24130000000000001</v>
      </c>
      <c r="R63" s="35">
        <f t="shared" si="0"/>
        <v>-0.1733</v>
      </c>
      <c r="S63" s="35">
        <f t="shared" si="0"/>
        <v>-0.18839999999999998</v>
      </c>
      <c r="T63" s="35">
        <f t="shared" si="0"/>
        <v>-0.33809999999999996</v>
      </c>
      <c r="U63" s="35">
        <f t="shared" si="0"/>
        <v>-0.2597</v>
      </c>
      <c r="V63" s="35">
        <f t="shared" si="0"/>
        <v>-0.397</v>
      </c>
      <c r="W63" s="35">
        <f t="shared" si="0"/>
        <v>-0.38689999999999997</v>
      </c>
      <c r="X63" s="35">
        <f t="shared" si="0"/>
        <v>-0.4274</v>
      </c>
      <c r="Y63" s="35">
        <f t="shared" si="0"/>
        <v>-0.4617</v>
      </c>
      <c r="Z63" s="35">
        <f t="shared" si="0"/>
        <v>-0.5434000000000001</v>
      </c>
      <c r="AA63" s="35">
        <f t="shared" si="0"/>
        <v>-0.6295</v>
      </c>
    </row>
    <row r="64" spans="2:27" ht="12.75">
      <c r="B64" s="33" t="s">
        <v>189</v>
      </c>
      <c r="C64" s="35">
        <f t="shared" si="1"/>
        <v>0</v>
      </c>
      <c r="D64" s="35">
        <f t="shared" si="0"/>
        <v>0</v>
      </c>
      <c r="E64" s="35">
        <f t="shared" si="0"/>
        <v>0</v>
      </c>
      <c r="F64" s="35">
        <f t="shared" si="0"/>
        <v>0</v>
      </c>
      <c r="G64" s="35">
        <f t="shared" si="0"/>
        <v>0</v>
      </c>
      <c r="H64" s="35">
        <f t="shared" si="0"/>
        <v>0</v>
      </c>
      <c r="I64" s="35">
        <f t="shared" si="0"/>
        <v>0</v>
      </c>
      <c r="J64" s="35">
        <f t="shared" si="0"/>
        <v>0</v>
      </c>
      <c r="K64" s="35">
        <f t="shared" si="0"/>
        <v>0</v>
      </c>
      <c r="L64" s="35">
        <f t="shared" si="0"/>
        <v>0</v>
      </c>
      <c r="M64" s="35">
        <f t="shared" si="0"/>
        <v>0</v>
      </c>
      <c r="N64" s="35">
        <f t="shared" si="0"/>
        <v>0</v>
      </c>
      <c r="O64" s="35">
        <f t="shared" si="0"/>
        <v>0</v>
      </c>
      <c r="P64" s="35">
        <f t="shared" si="0"/>
        <v>0</v>
      </c>
      <c r="Q64" s="35">
        <f t="shared" si="0"/>
        <v>0</v>
      </c>
      <c r="R64" s="35">
        <f t="shared" si="0"/>
        <v>0</v>
      </c>
      <c r="S64" s="35">
        <f t="shared" si="0"/>
        <v>0</v>
      </c>
      <c r="T64" s="35">
        <f t="shared" si="0"/>
        <v>0</v>
      </c>
      <c r="U64" s="35">
        <f t="shared" si="0"/>
        <v>0</v>
      </c>
      <c r="V64" s="35">
        <f t="shared" si="0"/>
        <v>0</v>
      </c>
      <c r="W64" s="35">
        <f t="shared" si="0"/>
        <v>0</v>
      </c>
      <c r="X64" s="35">
        <f t="shared" si="0"/>
        <v>0</v>
      </c>
      <c r="Y64" s="35">
        <f t="shared" si="0"/>
        <v>0</v>
      </c>
      <c r="Z64" s="35">
        <f t="shared" si="0"/>
        <v>0</v>
      </c>
      <c r="AA64" s="35">
        <f t="shared" si="0"/>
        <v>0</v>
      </c>
    </row>
    <row r="65" spans="2:27" ht="12.75">
      <c r="B65" s="33" t="s">
        <v>190</v>
      </c>
      <c r="C65" s="35">
        <f t="shared" si="1"/>
        <v>0</v>
      </c>
      <c r="D65" s="35">
        <f t="shared" si="0"/>
        <v>0</v>
      </c>
      <c r="E65" s="35">
        <f t="shared" si="0"/>
        <v>0</v>
      </c>
      <c r="F65" s="35">
        <f t="shared" si="0"/>
        <v>0</v>
      </c>
      <c r="G65" s="35">
        <f t="shared" si="0"/>
        <v>0</v>
      </c>
      <c r="H65" s="35">
        <f t="shared" si="0"/>
        <v>0</v>
      </c>
      <c r="I65" s="35">
        <f t="shared" si="0"/>
        <v>0</v>
      </c>
      <c r="J65" s="35">
        <f t="shared" si="0"/>
        <v>0</v>
      </c>
      <c r="K65" s="35">
        <f t="shared" si="0"/>
        <v>-0.014199999999999999</v>
      </c>
      <c r="L65" s="35">
        <f t="shared" si="0"/>
        <v>-0.011800000000000001</v>
      </c>
      <c r="M65" s="35">
        <f t="shared" si="0"/>
        <v>0.0154</v>
      </c>
      <c r="N65" s="35">
        <f t="shared" si="0"/>
        <v>0.227</v>
      </c>
      <c r="O65" s="35">
        <f t="shared" si="0"/>
        <v>0.3145</v>
      </c>
      <c r="P65" s="35">
        <f t="shared" si="0"/>
        <v>0.2826</v>
      </c>
      <c r="Q65" s="35">
        <f t="shared" si="0"/>
        <v>0.2802</v>
      </c>
      <c r="R65" s="35">
        <f t="shared" si="0"/>
        <v>0.3712</v>
      </c>
      <c r="S65" s="35">
        <f t="shared" si="0"/>
        <v>0.4021</v>
      </c>
      <c r="T65" s="35">
        <f t="shared" si="0"/>
        <v>0.4233</v>
      </c>
      <c r="U65" s="35">
        <f t="shared" si="0"/>
        <v>0.4011</v>
      </c>
      <c r="V65" s="35">
        <f t="shared" si="0"/>
        <v>0.3464</v>
      </c>
      <c r="W65" s="35">
        <f t="shared" si="0"/>
        <v>0.3949</v>
      </c>
      <c r="X65" s="35">
        <f t="shared" si="0"/>
        <v>0.4173</v>
      </c>
      <c r="Y65" s="35">
        <f t="shared" si="0"/>
        <v>0.4103</v>
      </c>
      <c r="Z65" s="35">
        <f t="shared" si="0"/>
        <v>0.3618</v>
      </c>
      <c r="AA65" s="35">
        <f t="shared" si="0"/>
        <v>0.4067</v>
      </c>
    </row>
    <row r="66" spans="2:27" ht="12.75">
      <c r="B66" s="50" t="s">
        <v>191</v>
      </c>
      <c r="C66" s="51">
        <f t="shared" si="1"/>
        <v>6.338</v>
      </c>
      <c r="D66" s="51">
        <f t="shared" si="0"/>
        <v>7.313899999999999</v>
      </c>
      <c r="E66" s="51">
        <f t="shared" si="0"/>
        <v>6.959500000000001</v>
      </c>
      <c r="F66" s="51">
        <f t="shared" si="0"/>
        <v>7.0884</v>
      </c>
      <c r="G66" s="51">
        <f t="shared" si="0"/>
        <v>6.5887</v>
      </c>
      <c r="H66" s="51">
        <f t="shared" si="0"/>
        <v>5.8871</v>
      </c>
      <c r="I66" s="51">
        <f t="shared" si="0"/>
        <v>5.774</v>
      </c>
      <c r="J66" s="51">
        <f t="shared" si="0"/>
        <v>6.211999999999999</v>
      </c>
      <c r="K66" s="51">
        <f t="shared" si="0"/>
        <v>6.274100000000001</v>
      </c>
      <c r="L66" s="51">
        <f t="shared" si="0"/>
        <v>7.2469</v>
      </c>
      <c r="M66" s="51">
        <f t="shared" si="0"/>
        <v>5.5432999999999995</v>
      </c>
      <c r="N66" s="51">
        <f t="shared" si="0"/>
        <v>6.6482</v>
      </c>
      <c r="O66" s="51">
        <f t="shared" si="0"/>
        <v>6.151500000000001</v>
      </c>
      <c r="P66" s="51">
        <f t="shared" si="0"/>
        <v>5.768500000000001</v>
      </c>
      <c r="Q66" s="51">
        <f t="shared" si="0"/>
        <v>6.0123</v>
      </c>
      <c r="R66" s="51">
        <f t="shared" si="0"/>
        <v>6.736000000000001</v>
      </c>
      <c r="S66" s="51">
        <f t="shared" si="0"/>
        <v>7.9929</v>
      </c>
      <c r="T66" s="51">
        <f t="shared" si="0"/>
        <v>7.632800000000001</v>
      </c>
      <c r="U66" s="51">
        <f t="shared" si="0"/>
        <v>8.5118</v>
      </c>
      <c r="V66" s="51">
        <f t="shared" si="0"/>
        <v>9.1229</v>
      </c>
      <c r="W66" s="51">
        <f t="shared" si="0"/>
        <v>9.2342</v>
      </c>
      <c r="X66" s="51">
        <f t="shared" si="0"/>
        <v>9.7898</v>
      </c>
      <c r="Y66" s="51">
        <f t="shared" si="0"/>
        <v>7.993800000000001</v>
      </c>
      <c r="Z66" s="51">
        <f t="shared" si="0"/>
        <v>11.5088</v>
      </c>
      <c r="AA66" s="51">
        <f t="shared" si="0"/>
        <v>14.080200000000001</v>
      </c>
    </row>
    <row r="67" spans="2:27" ht="12.75">
      <c r="B67" s="50" t="s">
        <v>192</v>
      </c>
      <c r="C67" s="51">
        <f t="shared" si="1"/>
        <v>-7.946100000000006</v>
      </c>
      <c r="D67" s="51">
        <f t="shared" si="0"/>
        <v>-7.6865</v>
      </c>
      <c r="E67" s="51">
        <f t="shared" si="0"/>
        <v>-9.296599999999998</v>
      </c>
      <c r="F67" s="51">
        <f t="shared" si="0"/>
        <v>-12.725700000000005</v>
      </c>
      <c r="G67" s="51">
        <f t="shared" si="0"/>
        <v>-18.335700000000003</v>
      </c>
      <c r="H67" s="51">
        <f t="shared" si="0"/>
        <v>-15.168599999999998</v>
      </c>
      <c r="I67" s="51">
        <f t="shared" si="0"/>
        <v>-17.840000000000003</v>
      </c>
      <c r="J67" s="51">
        <f t="shared" si="0"/>
        <v>-18.3801</v>
      </c>
      <c r="K67" s="51">
        <f t="shared" si="0"/>
        <v>-18.2701</v>
      </c>
      <c r="L67" s="51">
        <f t="shared" si="0"/>
        <v>-17.8631</v>
      </c>
      <c r="M67" s="51">
        <f t="shared" si="0"/>
        <v>-17.1859</v>
      </c>
      <c r="N67" s="51">
        <f t="shared" si="0"/>
        <v>-19.4921</v>
      </c>
      <c r="O67" s="51">
        <f t="shared" si="0"/>
        <v>-23.909500000000005</v>
      </c>
      <c r="P67" s="51">
        <f t="shared" si="0"/>
        <v>-27.425600000000003</v>
      </c>
      <c r="Q67" s="51">
        <f t="shared" si="0"/>
        <v>-37.09420000000001</v>
      </c>
      <c r="R67" s="51">
        <f t="shared" si="0"/>
        <v>-39.65260000000001</v>
      </c>
      <c r="S67" s="51">
        <f t="shared" si="0"/>
        <v>-43.0684</v>
      </c>
      <c r="T67" s="51">
        <f t="shared" si="0"/>
        <v>-41.3659</v>
      </c>
      <c r="U67" s="51">
        <f t="shared" si="0"/>
        <v>-45.4193</v>
      </c>
      <c r="V67" s="51">
        <f t="shared" si="0"/>
        <v>-44.64939999999999</v>
      </c>
      <c r="W67" s="51">
        <f t="shared" si="0"/>
        <v>-45.637</v>
      </c>
      <c r="X67" s="51">
        <f t="shared" si="0"/>
        <v>-42.5376</v>
      </c>
      <c r="Y67" s="51">
        <f t="shared" si="0"/>
        <v>-51.5087</v>
      </c>
      <c r="Z67" s="51">
        <f t="shared" si="0"/>
        <v>-48.5614</v>
      </c>
      <c r="AA67" s="51">
        <f t="shared" si="0"/>
        <v>-48.672599999999996</v>
      </c>
    </row>
    <row r="68" spans="2:27" ht="12.75">
      <c r="B68" s="33" t="s">
        <v>193</v>
      </c>
      <c r="C68" s="35">
        <f t="shared" si="1"/>
        <v>-0.050700000000000016</v>
      </c>
      <c r="D68" s="35">
        <f t="shared" si="0"/>
        <v>-0.06219999999999999</v>
      </c>
      <c r="E68" s="35">
        <f t="shared" si="0"/>
        <v>-0.009700000000000002</v>
      </c>
      <c r="F68" s="35">
        <f t="shared" si="0"/>
        <v>0.06399999999999999</v>
      </c>
      <c r="G68" s="35">
        <f t="shared" si="0"/>
        <v>-0.0736</v>
      </c>
      <c r="H68" s="35">
        <f t="shared" si="0"/>
        <v>-0.0453</v>
      </c>
      <c r="I68" s="35">
        <f t="shared" si="0"/>
        <v>-0.03889999999999999</v>
      </c>
      <c r="J68" s="35">
        <f t="shared" si="0"/>
        <v>-0.03469999999999999</v>
      </c>
      <c r="K68" s="35">
        <f t="shared" si="0"/>
        <v>-0.035799999999999985</v>
      </c>
      <c r="L68" s="35">
        <f t="shared" si="0"/>
        <v>-0.023199999999999988</v>
      </c>
      <c r="M68" s="35">
        <f t="shared" si="0"/>
        <v>-0.0684</v>
      </c>
      <c r="N68" s="35">
        <f t="shared" si="0"/>
        <v>-0.02010000000000001</v>
      </c>
      <c r="O68" s="35">
        <f t="shared" si="0"/>
        <v>-0.022099999999999995</v>
      </c>
      <c r="P68" s="35">
        <f t="shared" si="0"/>
        <v>-0.017200000000000003</v>
      </c>
      <c r="Q68" s="35">
        <f t="shared" si="0"/>
        <v>-0.011700000000000002</v>
      </c>
      <c r="R68" s="35">
        <f t="shared" si="0"/>
        <v>0.025900000000000006</v>
      </c>
      <c r="S68" s="35">
        <f t="shared" si="0"/>
        <v>0.06689999999999999</v>
      </c>
      <c r="T68" s="35">
        <f t="shared" si="0"/>
        <v>-0.0513</v>
      </c>
      <c r="U68" s="35">
        <f t="shared" si="0"/>
        <v>-0.055500000000000015</v>
      </c>
      <c r="V68" s="35">
        <f t="shared" si="0"/>
        <v>-0.012400000000000007</v>
      </c>
      <c r="W68" s="35">
        <f t="shared" si="0"/>
        <v>-0.010299999999999997</v>
      </c>
      <c r="X68" s="35">
        <f t="shared" si="0"/>
        <v>-0.015700000000000002</v>
      </c>
      <c r="Y68" s="35">
        <f t="shared" si="0"/>
        <v>-0.0417</v>
      </c>
      <c r="Z68" s="35">
        <f t="shared" si="0"/>
        <v>-0.0386</v>
      </c>
      <c r="AA68" s="35">
        <f t="shared" si="0"/>
        <v>-0.0481</v>
      </c>
    </row>
    <row r="69" spans="2:27" ht="12.75">
      <c r="B69" s="33" t="s">
        <v>194</v>
      </c>
      <c r="C69" s="35">
        <f t="shared" si="1"/>
        <v>-1.79</v>
      </c>
      <c r="D69" s="35">
        <f t="shared" si="0"/>
        <v>-1.177</v>
      </c>
      <c r="E69" s="35">
        <f t="shared" si="0"/>
        <v>-0.8140999999999999</v>
      </c>
      <c r="F69" s="35">
        <f t="shared" si="0"/>
        <v>0.44479999999999975</v>
      </c>
      <c r="G69" s="35">
        <f t="shared" si="0"/>
        <v>0.8588</v>
      </c>
      <c r="H69" s="35">
        <f t="shared" si="0"/>
        <v>0.7864999999999999</v>
      </c>
      <c r="I69" s="35">
        <f t="shared" si="0"/>
        <v>0.6021000000000002</v>
      </c>
      <c r="J69" s="35">
        <f t="shared" si="0"/>
        <v>0.3545</v>
      </c>
      <c r="K69" s="35">
        <f t="shared" si="0"/>
        <v>0.6985</v>
      </c>
      <c r="L69" s="35">
        <f t="shared" si="0"/>
        <v>1.5468</v>
      </c>
      <c r="M69" s="35">
        <f t="shared" si="0"/>
        <v>1.2432999999999998</v>
      </c>
      <c r="N69" s="35">
        <f t="shared" si="0"/>
        <v>1.1664</v>
      </c>
      <c r="O69" s="35">
        <f t="shared" si="0"/>
        <v>0.6353</v>
      </c>
      <c r="P69" s="35">
        <f t="shared" si="0"/>
        <v>0.5837</v>
      </c>
      <c r="Q69" s="35">
        <f t="shared" si="0"/>
        <v>1.088</v>
      </c>
      <c r="R69" s="35">
        <f t="shared" si="0"/>
        <v>1.2467999999999997</v>
      </c>
      <c r="S69" s="35">
        <f t="shared" si="0"/>
        <v>1.7368</v>
      </c>
      <c r="T69" s="35">
        <f t="shared" si="0"/>
        <v>1.2101000000000002</v>
      </c>
      <c r="U69" s="35">
        <f t="shared" si="0"/>
        <v>1.5352</v>
      </c>
      <c r="V69" s="35">
        <f t="shared" si="0"/>
        <v>2.2794</v>
      </c>
      <c r="W69" s="35">
        <f t="shared" si="0"/>
        <v>2.84</v>
      </c>
      <c r="X69" s="35">
        <f t="shared" si="0"/>
        <v>2.3882</v>
      </c>
      <c r="Y69" s="35">
        <f t="shared" si="0"/>
        <v>1.4365</v>
      </c>
      <c r="Z69" s="35">
        <f t="shared" si="0"/>
        <v>1.6484</v>
      </c>
      <c r="AA69" s="35">
        <f t="shared" si="0"/>
        <v>1.5125000000000002</v>
      </c>
    </row>
    <row r="70" spans="2:27" ht="12.75">
      <c r="B70" s="33" t="s">
        <v>195</v>
      </c>
      <c r="C70" s="35">
        <f t="shared" si="1"/>
        <v>-0.1643</v>
      </c>
      <c r="D70" s="35">
        <f t="shared" si="0"/>
        <v>-0.5957</v>
      </c>
      <c r="E70" s="35">
        <f t="shared" si="0"/>
        <v>-0.3225</v>
      </c>
      <c r="F70" s="35">
        <f t="shared" si="0"/>
        <v>-0.2516</v>
      </c>
      <c r="G70" s="35">
        <f t="shared" si="0"/>
        <v>-0.41079999999999994</v>
      </c>
      <c r="H70" s="35">
        <f t="shared" si="0"/>
        <v>-0.4365</v>
      </c>
      <c r="I70" s="35">
        <f t="shared" si="0"/>
        <v>-0.047299999999999995</v>
      </c>
      <c r="J70" s="35">
        <f aca="true" t="shared" si="2" ref="D70:AA80">(J22-J44)/1000</f>
        <v>-0.0225</v>
      </c>
      <c r="K70" s="35">
        <f t="shared" si="2"/>
        <v>0</v>
      </c>
      <c r="L70" s="35">
        <f t="shared" si="2"/>
        <v>-0.06980000000000001</v>
      </c>
      <c r="M70" s="35">
        <f t="shared" si="2"/>
        <v>-0.0678</v>
      </c>
      <c r="N70" s="35">
        <f t="shared" si="2"/>
        <v>-0.0048000000000000004</v>
      </c>
      <c r="O70" s="35">
        <f t="shared" si="2"/>
        <v>0.018699999999999998</v>
      </c>
      <c r="P70" s="35">
        <f t="shared" si="2"/>
        <v>0.0166</v>
      </c>
      <c r="Q70" s="35">
        <f t="shared" si="2"/>
        <v>0.028</v>
      </c>
      <c r="R70" s="35">
        <f t="shared" si="2"/>
        <v>0.0134</v>
      </c>
      <c r="S70" s="35">
        <f t="shared" si="2"/>
        <v>0.009300000000000001</v>
      </c>
      <c r="T70" s="35">
        <f t="shared" si="2"/>
        <v>0.009300000000000001</v>
      </c>
      <c r="U70" s="35">
        <f t="shared" si="2"/>
        <v>0.0050999999999999995</v>
      </c>
      <c r="V70" s="35">
        <f t="shared" si="2"/>
        <v>0</v>
      </c>
      <c r="W70" s="35">
        <f t="shared" si="2"/>
        <v>0</v>
      </c>
      <c r="X70" s="35">
        <f t="shared" si="2"/>
        <v>0</v>
      </c>
      <c r="Y70" s="35">
        <f t="shared" si="2"/>
        <v>0</v>
      </c>
      <c r="Z70" s="35">
        <f t="shared" si="2"/>
        <v>0</v>
      </c>
      <c r="AA70" s="35">
        <f t="shared" si="2"/>
        <v>0</v>
      </c>
    </row>
    <row r="71" spans="2:27" ht="12.75">
      <c r="B71" s="50" t="s">
        <v>196</v>
      </c>
      <c r="C71" s="51">
        <f t="shared" si="1"/>
        <v>-2.8533000000000013</v>
      </c>
      <c r="D71" s="51">
        <f t="shared" si="2"/>
        <v>-1.522</v>
      </c>
      <c r="E71" s="51">
        <f t="shared" si="2"/>
        <v>-0.06520000000000073</v>
      </c>
      <c r="F71" s="51">
        <f t="shared" si="2"/>
        <v>0.1165</v>
      </c>
      <c r="G71" s="51">
        <f t="shared" si="2"/>
        <v>-1.039</v>
      </c>
      <c r="H71" s="51">
        <f t="shared" si="2"/>
        <v>-2.2499000000000007</v>
      </c>
      <c r="I71" s="51">
        <f t="shared" si="2"/>
        <v>-3.415799999999999</v>
      </c>
      <c r="J71" s="51">
        <f t="shared" si="2"/>
        <v>-0.406</v>
      </c>
      <c r="K71" s="51">
        <f t="shared" si="2"/>
        <v>0.7603999999999996</v>
      </c>
      <c r="L71" s="51">
        <f t="shared" si="2"/>
        <v>1.3383999999999996</v>
      </c>
      <c r="M71" s="51">
        <f t="shared" si="2"/>
        <v>4.5846</v>
      </c>
      <c r="N71" s="51">
        <f t="shared" si="2"/>
        <v>7.909300000000001</v>
      </c>
      <c r="O71" s="51">
        <f t="shared" si="2"/>
        <v>8.6953</v>
      </c>
      <c r="P71" s="51">
        <f t="shared" si="2"/>
        <v>9.282599999999999</v>
      </c>
      <c r="Q71" s="51">
        <f t="shared" si="2"/>
        <v>10.5517</v>
      </c>
      <c r="R71" s="51">
        <f t="shared" si="2"/>
        <v>13.819400000000002</v>
      </c>
      <c r="S71" s="51">
        <f t="shared" si="2"/>
        <v>13.3961</v>
      </c>
      <c r="T71" s="51">
        <f t="shared" si="2"/>
        <v>14.524399999999998</v>
      </c>
      <c r="U71" s="51">
        <f t="shared" si="2"/>
        <v>16.4492</v>
      </c>
      <c r="V71" s="51">
        <f t="shared" si="2"/>
        <v>16.4775</v>
      </c>
      <c r="W71" s="51">
        <f t="shared" si="2"/>
        <v>15.8836</v>
      </c>
      <c r="X71" s="51">
        <f t="shared" si="2"/>
        <v>14.894099999999998</v>
      </c>
      <c r="Y71" s="51">
        <f t="shared" si="2"/>
        <v>14.512499999999998</v>
      </c>
      <c r="Z71" s="51">
        <f t="shared" si="2"/>
        <v>15.899700000000001</v>
      </c>
      <c r="AA71" s="51">
        <f t="shared" si="2"/>
        <v>15.783399999999999</v>
      </c>
    </row>
    <row r="72" spans="2:27" ht="12.75">
      <c r="B72" s="50" t="s">
        <v>197</v>
      </c>
      <c r="C72" s="51">
        <f t="shared" si="1"/>
        <v>11.295600000000002</v>
      </c>
      <c r="D72" s="51">
        <f t="shared" si="2"/>
        <v>12.072799999999999</v>
      </c>
      <c r="E72" s="51">
        <f t="shared" si="2"/>
        <v>12.225000000000001</v>
      </c>
      <c r="F72" s="51">
        <f t="shared" si="2"/>
        <v>11.9931</v>
      </c>
      <c r="G72" s="51">
        <f t="shared" si="2"/>
        <v>12.5078</v>
      </c>
      <c r="H72" s="51">
        <f t="shared" si="2"/>
        <v>12.720000000000002</v>
      </c>
      <c r="I72" s="51">
        <f t="shared" si="2"/>
        <v>12.0677</v>
      </c>
      <c r="J72" s="51">
        <f t="shared" si="2"/>
        <v>11.981199999999998</v>
      </c>
      <c r="K72" s="51">
        <f t="shared" si="2"/>
        <v>10.8567</v>
      </c>
      <c r="L72" s="51">
        <f t="shared" si="2"/>
        <v>10.428700000000001</v>
      </c>
      <c r="M72" s="51">
        <f t="shared" si="2"/>
        <v>10.5301</v>
      </c>
      <c r="N72" s="51">
        <f t="shared" si="2"/>
        <v>10.3087</v>
      </c>
      <c r="O72" s="51">
        <f t="shared" si="2"/>
        <v>9.713400000000002</v>
      </c>
      <c r="P72" s="51">
        <f t="shared" si="2"/>
        <v>12.238499999999997</v>
      </c>
      <c r="Q72" s="51">
        <f t="shared" si="2"/>
        <v>12.230799999999999</v>
      </c>
      <c r="R72" s="51">
        <f t="shared" si="2"/>
        <v>12.730800000000002</v>
      </c>
      <c r="S72" s="51">
        <f t="shared" si="2"/>
        <v>14.208099999999998</v>
      </c>
      <c r="T72" s="51">
        <f t="shared" si="2"/>
        <v>14.617</v>
      </c>
      <c r="U72" s="51">
        <f t="shared" si="2"/>
        <v>8.762</v>
      </c>
      <c r="V72" s="51">
        <f t="shared" si="2"/>
        <v>11.579799999999999</v>
      </c>
      <c r="W72" s="51">
        <f t="shared" si="2"/>
        <v>14.373</v>
      </c>
      <c r="X72" s="51">
        <f t="shared" si="2"/>
        <v>9.251700000000001</v>
      </c>
      <c r="Y72" s="51">
        <f t="shared" si="2"/>
        <v>13.460200000000004</v>
      </c>
      <c r="Z72" s="51">
        <f t="shared" si="2"/>
        <v>12.426</v>
      </c>
      <c r="AA72" s="51">
        <f t="shared" si="2"/>
        <v>14.7251</v>
      </c>
    </row>
    <row r="73" spans="2:27" ht="12.75">
      <c r="B73" s="50" t="s">
        <v>198</v>
      </c>
      <c r="C73" s="51">
        <f t="shared" si="1"/>
        <v>14.6819</v>
      </c>
      <c r="D73" s="51">
        <f t="shared" si="2"/>
        <v>17.651799999999994</v>
      </c>
      <c r="E73" s="51">
        <f t="shared" si="2"/>
        <v>11.199600000000006</v>
      </c>
      <c r="F73" s="51">
        <f t="shared" si="2"/>
        <v>2.234</v>
      </c>
      <c r="G73" s="51">
        <f t="shared" si="2"/>
        <v>-4.416099999999998</v>
      </c>
      <c r="H73" s="51">
        <f t="shared" si="2"/>
        <v>-0.01869999999999709</v>
      </c>
      <c r="I73" s="51">
        <f t="shared" si="2"/>
        <v>7.887699999999997</v>
      </c>
      <c r="J73" s="51">
        <f t="shared" si="2"/>
        <v>4.979599999999999</v>
      </c>
      <c r="K73" s="51">
        <f t="shared" si="2"/>
        <v>7.624299999999988</v>
      </c>
      <c r="L73" s="51">
        <f t="shared" si="2"/>
        <v>10.814699999999997</v>
      </c>
      <c r="M73" s="51">
        <f t="shared" si="2"/>
        <v>8.015399999999994</v>
      </c>
      <c r="N73" s="51">
        <f t="shared" si="2"/>
        <v>15.655099999999992</v>
      </c>
      <c r="O73" s="51">
        <f t="shared" si="2"/>
        <v>17.154300000000003</v>
      </c>
      <c r="P73" s="51">
        <f t="shared" si="2"/>
        <v>20.541199999999996</v>
      </c>
      <c r="Q73" s="51">
        <f t="shared" si="2"/>
        <v>22.2495</v>
      </c>
      <c r="R73" s="51">
        <f t="shared" si="2"/>
        <v>25.23040000000001</v>
      </c>
      <c r="S73" s="51">
        <f t="shared" si="2"/>
        <v>27.661</v>
      </c>
      <c r="T73" s="51">
        <f t="shared" si="2"/>
        <v>14.432100000000005</v>
      </c>
      <c r="U73" s="51">
        <f t="shared" si="2"/>
        <v>19.196400000000008</v>
      </c>
      <c r="V73" s="51">
        <f t="shared" si="2"/>
        <v>22.208699999999997</v>
      </c>
      <c r="W73" s="51">
        <f t="shared" si="2"/>
        <v>27.7615</v>
      </c>
      <c r="X73" s="51">
        <f t="shared" si="2"/>
        <v>24.017600000000005</v>
      </c>
      <c r="Y73" s="51">
        <f t="shared" si="2"/>
        <v>15.072399999999995</v>
      </c>
      <c r="Z73" s="51">
        <f t="shared" si="2"/>
        <v>23.439899999999994</v>
      </c>
      <c r="AA73" s="51">
        <f t="shared" si="2"/>
        <v>23.377899999999993</v>
      </c>
    </row>
    <row r="74" spans="2:27" ht="12.75">
      <c r="B74" s="50" t="s">
        <v>199</v>
      </c>
      <c r="C74" s="51">
        <f t="shared" si="1"/>
        <v>6.466</v>
      </c>
      <c r="D74" s="51">
        <f t="shared" si="2"/>
        <v>4.339400000000001</v>
      </c>
      <c r="E74" s="51">
        <f t="shared" si="2"/>
        <v>2.3711999999999973</v>
      </c>
      <c r="F74" s="51">
        <f t="shared" si="2"/>
        <v>2.89</v>
      </c>
      <c r="G74" s="51">
        <f t="shared" si="2"/>
        <v>8.206699999999998</v>
      </c>
      <c r="H74" s="51">
        <f t="shared" si="2"/>
        <v>13.141299999999996</v>
      </c>
      <c r="I74" s="51">
        <f t="shared" si="2"/>
        <v>11.077699999999997</v>
      </c>
      <c r="J74" s="51">
        <f t="shared" si="2"/>
        <v>4.320300000000003</v>
      </c>
      <c r="K74" s="51">
        <f t="shared" si="2"/>
        <v>0.6056999999999971</v>
      </c>
      <c r="L74" s="51">
        <f t="shared" si="2"/>
        <v>4.622099999999999</v>
      </c>
      <c r="M74" s="51">
        <f t="shared" si="2"/>
        <v>1.3204000000000014</v>
      </c>
      <c r="N74" s="51">
        <f t="shared" si="2"/>
        <v>2.4065999999999987</v>
      </c>
      <c r="O74" s="51">
        <f t="shared" si="2"/>
        <v>8.508599999999998</v>
      </c>
      <c r="P74" s="51">
        <f t="shared" si="2"/>
        <v>1.757</v>
      </c>
      <c r="Q74" s="51">
        <f t="shared" si="2"/>
        <v>-9.185099999999998</v>
      </c>
      <c r="R74" s="51">
        <f t="shared" si="2"/>
        <v>-8.839199999999996</v>
      </c>
      <c r="S74" s="51">
        <f t="shared" si="2"/>
        <v>-5.5575</v>
      </c>
      <c r="T74" s="51">
        <f t="shared" si="2"/>
        <v>-6.179400000000001</v>
      </c>
      <c r="U74" s="51">
        <f t="shared" si="2"/>
        <v>-0.32390000000000146</v>
      </c>
      <c r="V74" s="51">
        <f t="shared" si="2"/>
        <v>3.2578000000000027</v>
      </c>
      <c r="W74" s="51">
        <f t="shared" si="2"/>
        <v>-2.9894000000000016</v>
      </c>
      <c r="X74" s="51">
        <f t="shared" si="2"/>
        <v>-3.5111000000000057</v>
      </c>
      <c r="Y74" s="51">
        <f t="shared" si="2"/>
        <v>-9.052199999999997</v>
      </c>
      <c r="Z74" s="51">
        <f t="shared" si="2"/>
        <v>-8.913700000000004</v>
      </c>
      <c r="AA74" s="51">
        <f t="shared" si="2"/>
        <v>-9.080899999999994</v>
      </c>
    </row>
    <row r="75" spans="2:27" ht="12.75">
      <c r="B75" s="33" t="s">
        <v>200</v>
      </c>
      <c r="C75" s="35">
        <f t="shared" si="1"/>
        <v>-0.2224</v>
      </c>
      <c r="D75" s="35">
        <f t="shared" si="2"/>
        <v>-0.28170000000000006</v>
      </c>
      <c r="E75" s="35">
        <f t="shared" si="2"/>
        <v>-0.31179999999999997</v>
      </c>
      <c r="F75" s="35">
        <f t="shared" si="2"/>
        <v>-0.489</v>
      </c>
      <c r="G75" s="35">
        <f t="shared" si="2"/>
        <v>-0.6213</v>
      </c>
      <c r="H75" s="35">
        <f t="shared" si="2"/>
        <v>-0.5727</v>
      </c>
      <c r="I75" s="35">
        <f t="shared" si="2"/>
        <v>-0.23460000000000003</v>
      </c>
      <c r="J75" s="35">
        <f t="shared" si="2"/>
        <v>-0.6242000000000001</v>
      </c>
      <c r="K75" s="35">
        <f t="shared" si="2"/>
        <v>-0.4358000000000001</v>
      </c>
      <c r="L75" s="35">
        <f t="shared" si="2"/>
        <v>-0.041600000000000026</v>
      </c>
      <c r="M75" s="35">
        <f t="shared" si="2"/>
        <v>0.0655</v>
      </c>
      <c r="N75" s="35">
        <f t="shared" si="2"/>
        <v>0.015</v>
      </c>
      <c r="O75" s="35">
        <f t="shared" si="2"/>
        <v>0.20819999999999994</v>
      </c>
      <c r="P75" s="35">
        <f t="shared" si="2"/>
        <v>0.09789999999999997</v>
      </c>
      <c r="Q75" s="35">
        <f t="shared" si="2"/>
        <v>0.5584</v>
      </c>
      <c r="R75" s="35">
        <f t="shared" si="2"/>
        <v>0.7494000000000001</v>
      </c>
      <c r="S75" s="35">
        <f t="shared" si="2"/>
        <v>0.1499000000000001</v>
      </c>
      <c r="T75" s="35">
        <f t="shared" si="2"/>
        <v>0.4304</v>
      </c>
      <c r="U75" s="35">
        <f t="shared" si="2"/>
        <v>0.27000000000000013</v>
      </c>
      <c r="V75" s="35">
        <f t="shared" si="2"/>
        <v>0.1205</v>
      </c>
      <c r="W75" s="35">
        <f t="shared" si="2"/>
        <v>-0.18439999999999987</v>
      </c>
      <c r="X75" s="35">
        <f t="shared" si="2"/>
        <v>-0.7065999999999999</v>
      </c>
      <c r="Y75" s="35">
        <f t="shared" si="2"/>
        <v>-0.35879999999999995</v>
      </c>
      <c r="Z75" s="35">
        <f t="shared" si="2"/>
        <v>0.23009999999999992</v>
      </c>
      <c r="AA75" s="35">
        <f t="shared" si="2"/>
        <v>-0.06790000000000009</v>
      </c>
    </row>
    <row r="76" spans="2:27" ht="12.75">
      <c r="B76" s="33" t="s">
        <v>201</v>
      </c>
      <c r="C76" s="35">
        <f t="shared" si="1"/>
        <v>-1.414</v>
      </c>
      <c r="D76" s="35">
        <f t="shared" si="2"/>
        <v>-1.2745</v>
      </c>
      <c r="E76" s="35">
        <f t="shared" si="2"/>
        <v>-1.1436</v>
      </c>
      <c r="F76" s="35">
        <f t="shared" si="2"/>
        <v>-2.0188999999999995</v>
      </c>
      <c r="G76" s="35">
        <f t="shared" si="2"/>
        <v>-1.9302</v>
      </c>
      <c r="H76" s="35">
        <f t="shared" si="2"/>
        <v>-3.004</v>
      </c>
      <c r="I76" s="35">
        <f t="shared" si="2"/>
        <v>-2.9821000000000004</v>
      </c>
      <c r="J76" s="35">
        <f t="shared" si="2"/>
        <v>-3.242</v>
      </c>
      <c r="K76" s="35">
        <f t="shared" si="2"/>
        <v>-2.255</v>
      </c>
      <c r="L76" s="35">
        <f t="shared" si="2"/>
        <v>-1.7030999999999998</v>
      </c>
      <c r="M76" s="35">
        <f t="shared" si="2"/>
        <v>-1.2634000000000005</v>
      </c>
      <c r="N76" s="35">
        <f t="shared" si="2"/>
        <v>-2.1582</v>
      </c>
      <c r="O76" s="35">
        <f t="shared" si="2"/>
        <v>-1.6583999999999997</v>
      </c>
      <c r="P76" s="35">
        <f t="shared" si="2"/>
        <v>-1.9756000000000005</v>
      </c>
      <c r="Q76" s="35">
        <f t="shared" si="2"/>
        <v>-1.889</v>
      </c>
      <c r="R76" s="35">
        <f t="shared" si="2"/>
        <v>-2.0261000000000005</v>
      </c>
      <c r="S76" s="35">
        <f t="shared" si="2"/>
        <v>-0.3706999999999998</v>
      </c>
      <c r="T76" s="35">
        <f t="shared" si="2"/>
        <v>-1.3115</v>
      </c>
      <c r="U76" s="35">
        <f t="shared" si="2"/>
        <v>-1.7140999999999995</v>
      </c>
      <c r="V76" s="35">
        <f t="shared" si="2"/>
        <v>-2.7551000000000005</v>
      </c>
      <c r="W76" s="35">
        <f t="shared" si="2"/>
        <v>-2.4675</v>
      </c>
      <c r="X76" s="35">
        <f t="shared" si="2"/>
        <v>-2.608</v>
      </c>
      <c r="Y76" s="35">
        <f t="shared" si="2"/>
        <v>-2.5798999999999994</v>
      </c>
      <c r="Z76" s="35">
        <f t="shared" si="2"/>
        <v>-2.8586000000000005</v>
      </c>
      <c r="AA76" s="35">
        <f t="shared" si="2"/>
        <v>-2.8111</v>
      </c>
    </row>
    <row r="77" spans="2:27" ht="12.75">
      <c r="B77" s="33" t="s">
        <v>202</v>
      </c>
      <c r="C77" s="35">
        <f t="shared" si="1"/>
        <v>-1.113</v>
      </c>
      <c r="D77" s="35">
        <f t="shared" si="2"/>
        <v>-1.1272</v>
      </c>
      <c r="E77" s="35">
        <f t="shared" si="2"/>
        <v>-1.4287999999999998</v>
      </c>
      <c r="F77" s="35">
        <f t="shared" si="2"/>
        <v>-1.152</v>
      </c>
      <c r="G77" s="35">
        <f t="shared" si="2"/>
        <v>-1.2895999999999999</v>
      </c>
      <c r="H77" s="35">
        <f t="shared" si="2"/>
        <v>-0.7688000000000001</v>
      </c>
      <c r="I77" s="35">
        <f t="shared" si="2"/>
        <v>-1.3282999999999998</v>
      </c>
      <c r="J77" s="35">
        <f t="shared" si="2"/>
        <v>-0.8362999999999997</v>
      </c>
      <c r="K77" s="35">
        <f t="shared" si="2"/>
        <v>-1.0263000000000002</v>
      </c>
      <c r="L77" s="35">
        <f t="shared" si="2"/>
        <v>-0.6651999999999998</v>
      </c>
      <c r="M77" s="35">
        <f t="shared" si="2"/>
        <v>-0.5602999999999997</v>
      </c>
      <c r="N77" s="35">
        <f t="shared" si="2"/>
        <v>-0.2794999999999995</v>
      </c>
      <c r="O77" s="35">
        <f t="shared" si="2"/>
        <v>-0.6170999999999999</v>
      </c>
      <c r="P77" s="35">
        <f t="shared" si="2"/>
        <v>-1.1961000000000004</v>
      </c>
      <c r="Q77" s="35">
        <f t="shared" si="2"/>
        <v>-1.3021000000000003</v>
      </c>
      <c r="R77" s="35">
        <f t="shared" si="2"/>
        <v>-0.7555</v>
      </c>
      <c r="S77" s="35">
        <f t="shared" si="2"/>
        <v>-1.3162000000000007</v>
      </c>
      <c r="T77" s="35">
        <f t="shared" si="2"/>
        <v>-1.4822000000000006</v>
      </c>
      <c r="U77" s="35">
        <f t="shared" si="2"/>
        <v>-1.5316000000000003</v>
      </c>
      <c r="V77" s="35">
        <f t="shared" si="2"/>
        <v>-2.019</v>
      </c>
      <c r="W77" s="35">
        <f t="shared" si="2"/>
        <v>-1.1048999999999995</v>
      </c>
      <c r="X77" s="35">
        <f t="shared" si="2"/>
        <v>-1.2516999999999998</v>
      </c>
      <c r="Y77" s="35">
        <f t="shared" si="2"/>
        <v>-1.0888999999999995</v>
      </c>
      <c r="Z77" s="35">
        <f t="shared" si="2"/>
        <v>-1.0793000000000001</v>
      </c>
      <c r="AA77" s="35">
        <f t="shared" si="2"/>
        <v>-2.1614000000000004</v>
      </c>
    </row>
    <row r="78" spans="2:27" ht="12.75">
      <c r="B78" s="33" t="s">
        <v>203</v>
      </c>
      <c r="C78" s="35">
        <f t="shared" si="1"/>
        <v>5.3043</v>
      </c>
      <c r="D78" s="35">
        <f t="shared" si="2"/>
        <v>4.8746</v>
      </c>
      <c r="E78" s="35">
        <f t="shared" si="2"/>
        <v>4.7917</v>
      </c>
      <c r="F78" s="35">
        <f t="shared" si="2"/>
        <v>4.254899999999999</v>
      </c>
      <c r="G78" s="35">
        <f t="shared" si="2"/>
        <v>4.9206</v>
      </c>
      <c r="H78" s="35">
        <f t="shared" si="2"/>
        <v>5.313899999999999</v>
      </c>
      <c r="I78" s="35">
        <f t="shared" si="2"/>
        <v>6.1341</v>
      </c>
      <c r="J78" s="35">
        <f t="shared" si="2"/>
        <v>6.8324</v>
      </c>
      <c r="K78" s="35">
        <f t="shared" si="2"/>
        <v>6.7794</v>
      </c>
      <c r="L78" s="35">
        <f t="shared" si="2"/>
        <v>6.1475</v>
      </c>
      <c r="M78" s="35">
        <f t="shared" si="2"/>
        <v>7.6278999999999995</v>
      </c>
      <c r="N78" s="35">
        <f t="shared" si="2"/>
        <v>7.8746</v>
      </c>
      <c r="O78" s="35">
        <f t="shared" si="2"/>
        <v>7.997000000000001</v>
      </c>
      <c r="P78" s="35">
        <f t="shared" si="2"/>
        <v>9.163799999999998</v>
      </c>
      <c r="Q78" s="35">
        <f t="shared" si="2"/>
        <v>9.9948</v>
      </c>
      <c r="R78" s="35">
        <f t="shared" si="2"/>
        <v>10.1346</v>
      </c>
      <c r="S78" s="35">
        <f t="shared" si="2"/>
        <v>10.080699999999998</v>
      </c>
      <c r="T78" s="35">
        <f t="shared" si="2"/>
        <v>9.355</v>
      </c>
      <c r="U78" s="35">
        <f t="shared" si="2"/>
        <v>9.493799999999998</v>
      </c>
      <c r="V78" s="35">
        <f t="shared" si="2"/>
        <v>7.7758</v>
      </c>
      <c r="W78" s="35">
        <f t="shared" si="2"/>
        <v>7.378999999999999</v>
      </c>
      <c r="X78" s="35">
        <f t="shared" si="2"/>
        <v>6.8411</v>
      </c>
      <c r="Y78" s="35">
        <f t="shared" si="2"/>
        <v>4.9685999999999995</v>
      </c>
      <c r="Z78" s="35">
        <f t="shared" si="2"/>
        <v>2.5121</v>
      </c>
      <c r="AA78" s="35">
        <f t="shared" si="2"/>
        <v>2.3701999999999996</v>
      </c>
    </row>
    <row r="79" spans="2:27" ht="12.75">
      <c r="B79" s="33" t="s">
        <v>204</v>
      </c>
      <c r="C79" s="35">
        <f t="shared" si="1"/>
        <v>0.04830000000000001</v>
      </c>
      <c r="D79" s="35">
        <f t="shared" si="2"/>
        <v>0.0335</v>
      </c>
      <c r="E79" s="35">
        <f t="shared" si="2"/>
        <v>0.0695</v>
      </c>
      <c r="F79" s="35">
        <f t="shared" si="2"/>
        <v>0.0385</v>
      </c>
      <c r="G79" s="35">
        <f t="shared" si="2"/>
        <v>0.024599999999999966</v>
      </c>
      <c r="H79" s="35">
        <f t="shared" si="2"/>
        <v>0.03030000000000001</v>
      </c>
      <c r="I79" s="35">
        <f t="shared" si="2"/>
        <v>0.021200000000000045</v>
      </c>
      <c r="J79" s="35">
        <f t="shared" si="2"/>
        <v>0.01230000000000001</v>
      </c>
      <c r="K79" s="35">
        <f t="shared" si="2"/>
        <v>0.04919999999999993</v>
      </c>
      <c r="L79" s="35">
        <f t="shared" si="2"/>
        <v>0.07720000000000005</v>
      </c>
      <c r="M79" s="35">
        <f t="shared" si="2"/>
        <v>-0.019700000000000044</v>
      </c>
      <c r="N79" s="35">
        <f t="shared" si="2"/>
        <v>-0.0425</v>
      </c>
      <c r="O79" s="35">
        <f t="shared" si="2"/>
        <v>-0.0033999999999999773</v>
      </c>
      <c r="P79" s="35">
        <f t="shared" si="2"/>
        <v>0.04410000000000002</v>
      </c>
      <c r="Q79" s="35">
        <f t="shared" si="2"/>
        <v>0.1885999999999999</v>
      </c>
      <c r="R79" s="35">
        <f t="shared" si="2"/>
        <v>0.247</v>
      </c>
      <c r="S79" s="35">
        <f t="shared" si="2"/>
        <v>0.413</v>
      </c>
      <c r="T79" s="35">
        <f t="shared" si="2"/>
        <v>0.2834</v>
      </c>
      <c r="U79" s="35">
        <f t="shared" si="2"/>
        <v>0.2608</v>
      </c>
      <c r="V79" s="35">
        <f t="shared" si="2"/>
        <v>0.0135</v>
      </c>
      <c r="W79" s="35">
        <f t="shared" si="2"/>
        <v>0.3136999999999999</v>
      </c>
      <c r="X79" s="35">
        <f t="shared" si="2"/>
        <v>0.30480000000000007</v>
      </c>
      <c r="Y79" s="35">
        <f t="shared" si="2"/>
        <v>0.111</v>
      </c>
      <c r="Z79" s="35">
        <f t="shared" si="2"/>
        <v>0.05739999999999998</v>
      </c>
      <c r="AA79" s="35">
        <f t="shared" si="2"/>
        <v>0.10330000000000007</v>
      </c>
    </row>
    <row r="80" spans="2:27" ht="12.75">
      <c r="B80" s="52" t="s">
        <v>205</v>
      </c>
      <c r="C80" s="35">
        <f t="shared" si="1"/>
        <v>-1.5852000000000002</v>
      </c>
      <c r="D80" s="35">
        <f t="shared" si="2"/>
        <v>-0.5518999999999996</v>
      </c>
      <c r="E80" s="35">
        <f t="shared" si="2"/>
        <v>-0.4896999999999998</v>
      </c>
      <c r="F80" s="35">
        <f t="shared" si="2"/>
        <v>0.37459999999999993</v>
      </c>
      <c r="G80" s="35">
        <f t="shared" si="2"/>
        <v>0.005299999999999727</v>
      </c>
      <c r="H80" s="35">
        <f t="shared" si="2"/>
        <v>0.18220000000000028</v>
      </c>
      <c r="I80" s="35">
        <f t="shared" si="2"/>
        <v>-0.5517999999999997</v>
      </c>
      <c r="J80" s="35">
        <f t="shared" si="2"/>
        <v>-0.6847999999999997</v>
      </c>
      <c r="K80" s="35">
        <f t="shared" si="2"/>
        <v>0.4135</v>
      </c>
      <c r="L80" s="35">
        <f t="shared" si="2"/>
        <v>0.17880000000000018</v>
      </c>
      <c r="M80" s="35">
        <f t="shared" si="2"/>
        <v>-0.34269999999999984</v>
      </c>
      <c r="N80" s="35">
        <f t="shared" si="2"/>
        <v>-0.7404000000000001</v>
      </c>
      <c r="O80" s="35">
        <f t="shared" si="2"/>
        <v>-1.4542999999999997</v>
      </c>
      <c r="P80" s="35">
        <f t="shared" si="2"/>
        <v>-1.2457999999999998</v>
      </c>
      <c r="Q80" s="35">
        <f t="shared" si="2"/>
        <v>-1.4798999999999995</v>
      </c>
      <c r="R80" s="35">
        <f t="shared" si="2"/>
        <v>-0.3194000000000006</v>
      </c>
      <c r="S80" s="35">
        <f t="shared" si="2"/>
        <v>-2.1969000000000003</v>
      </c>
      <c r="T80" s="35">
        <f t="shared" si="2"/>
        <v>-1.4357999999999997</v>
      </c>
      <c r="U80" s="35">
        <f t="shared" si="2"/>
        <v>-2.2284</v>
      </c>
      <c r="V80" s="35">
        <f t="shared" si="2"/>
        <v>-3.93</v>
      </c>
      <c r="W80" s="35">
        <f t="shared" si="2"/>
        <v>-4.4879</v>
      </c>
      <c r="X80" s="35">
        <f t="shared" si="2"/>
        <v>-4.0356</v>
      </c>
      <c r="Y80" s="35">
        <f aca="true" t="shared" si="3" ref="Y80:AA80">(Y32-Y54)/1000</f>
        <v>-3.9716</v>
      </c>
      <c r="Z80" s="35">
        <f t="shared" si="3"/>
        <v>-4.6042</v>
      </c>
      <c r="AA80" s="35">
        <f t="shared" si="3"/>
        <v>-3.6702000000000004</v>
      </c>
    </row>
    <row r="81" spans="1:28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</row>
    <row r="82" spans="1:28" ht="12.75">
      <c r="A82" s="53"/>
      <c r="B82" s="56"/>
      <c r="C82" s="55" t="s">
        <v>7</v>
      </c>
      <c r="D82" s="55" t="s">
        <v>8</v>
      </c>
      <c r="E82" s="55" t="s">
        <v>9</v>
      </c>
      <c r="F82" s="55" t="s">
        <v>10</v>
      </c>
      <c r="G82" s="55" t="s">
        <v>11</v>
      </c>
      <c r="H82" s="55" t="s">
        <v>12</v>
      </c>
      <c r="I82" s="55" t="s">
        <v>13</v>
      </c>
      <c r="J82" s="55" t="s">
        <v>14</v>
      </c>
      <c r="K82" s="55" t="s">
        <v>15</v>
      </c>
      <c r="L82" s="55" t="s">
        <v>16</v>
      </c>
      <c r="M82" s="55" t="s">
        <v>17</v>
      </c>
      <c r="N82" s="55" t="s">
        <v>18</v>
      </c>
      <c r="O82" s="55" t="s">
        <v>19</v>
      </c>
      <c r="P82" s="55" t="s">
        <v>20</v>
      </c>
      <c r="Q82" s="55" t="s">
        <v>21</v>
      </c>
      <c r="R82" s="55" t="s">
        <v>22</v>
      </c>
      <c r="S82" s="55" t="s">
        <v>23</v>
      </c>
      <c r="T82" s="55" t="s">
        <v>24</v>
      </c>
      <c r="U82" s="55" t="s">
        <v>25</v>
      </c>
      <c r="V82" s="55" t="s">
        <v>26</v>
      </c>
      <c r="W82" s="55" t="s">
        <v>27</v>
      </c>
      <c r="X82" s="55" t="s">
        <v>28</v>
      </c>
      <c r="Y82" s="55" t="s">
        <v>29</v>
      </c>
      <c r="Z82" s="55" t="s">
        <v>30</v>
      </c>
      <c r="AA82" s="55" t="s">
        <v>31</v>
      </c>
      <c r="AB82" s="53"/>
    </row>
    <row r="83" spans="1:28" ht="12.75">
      <c r="A83" s="53"/>
      <c r="B83" s="57" t="s">
        <v>207</v>
      </c>
      <c r="C83" s="42">
        <f>C59+C60</f>
        <v>472.35650000000004</v>
      </c>
      <c r="D83" s="42">
        <f aca="true" t="shared" si="4" ref="D83:AA83">D59+D60</f>
        <v>471.2526</v>
      </c>
      <c r="E83" s="42">
        <f t="shared" si="4"/>
        <v>487.0485</v>
      </c>
      <c r="F83" s="42">
        <f t="shared" si="4"/>
        <v>490.04560000000004</v>
      </c>
      <c r="G83" s="42">
        <f t="shared" si="4"/>
        <v>474.18570000000005</v>
      </c>
      <c r="H83" s="42">
        <f t="shared" si="4"/>
        <v>471.2189</v>
      </c>
      <c r="I83" s="42">
        <f t="shared" si="4"/>
        <v>491.9052</v>
      </c>
      <c r="J83" s="42">
        <f t="shared" si="4"/>
        <v>503.68089999999995</v>
      </c>
      <c r="K83" s="42">
        <f t="shared" si="4"/>
        <v>528.9492999999999</v>
      </c>
      <c r="L83" s="42">
        <f t="shared" si="4"/>
        <v>485.2743</v>
      </c>
      <c r="M83" s="42">
        <f t="shared" si="4"/>
        <v>501.07750000000004</v>
      </c>
      <c r="N83" s="42">
        <f t="shared" si="4"/>
        <v>511.08940000000007</v>
      </c>
      <c r="O83" s="42">
        <f t="shared" si="4"/>
        <v>495.50140000000005</v>
      </c>
      <c r="P83" s="42">
        <f t="shared" si="4"/>
        <v>523.6637</v>
      </c>
      <c r="Q83" s="42">
        <f t="shared" si="4"/>
        <v>552.0491999999999</v>
      </c>
      <c r="R83" s="42">
        <f t="shared" si="4"/>
        <v>564.1448</v>
      </c>
      <c r="S83" s="42">
        <f t="shared" si="4"/>
        <v>565.6813999999999</v>
      </c>
      <c r="T83" s="42">
        <f t="shared" si="4"/>
        <v>554.6676</v>
      </c>
      <c r="U83" s="42">
        <f t="shared" si="4"/>
        <v>566.4240000000001</v>
      </c>
      <c r="V83" s="42">
        <f t="shared" si="4"/>
        <v>520.7204</v>
      </c>
      <c r="W83" s="42">
        <f t="shared" si="4"/>
        <v>522.9291000000001</v>
      </c>
      <c r="X83" s="42">
        <f t="shared" si="4"/>
        <v>514.9031</v>
      </c>
      <c r="Y83" s="42">
        <f t="shared" si="4"/>
        <v>528.8511000000001</v>
      </c>
      <c r="Z83" s="42">
        <f t="shared" si="4"/>
        <v>499.6926</v>
      </c>
      <c r="AA83" s="42">
        <f t="shared" si="4"/>
        <v>495.4017</v>
      </c>
      <c r="AB83" s="53"/>
    </row>
    <row r="84" spans="1:28" ht="12.75">
      <c r="A84" s="53"/>
      <c r="B84" s="58" t="s">
        <v>186</v>
      </c>
      <c r="C84" s="44">
        <f>C61</f>
        <v>32.7905</v>
      </c>
      <c r="D84" s="44">
        <f aca="true" t="shared" si="5" ref="D84:AA84">D61</f>
        <v>33.9955</v>
      </c>
      <c r="E84" s="44">
        <f t="shared" si="5"/>
        <v>29.805400000000002</v>
      </c>
      <c r="F84" s="44">
        <f t="shared" si="5"/>
        <v>26.427899999999998</v>
      </c>
      <c r="G84" s="44">
        <f t="shared" si="5"/>
        <v>25.3874</v>
      </c>
      <c r="H84" s="44">
        <f t="shared" si="5"/>
        <v>21.471799999999998</v>
      </c>
      <c r="I84" s="44">
        <f t="shared" si="5"/>
        <v>18.804</v>
      </c>
      <c r="J84" s="44">
        <f t="shared" si="5"/>
        <v>19.4608</v>
      </c>
      <c r="K84" s="44">
        <f t="shared" si="5"/>
        <v>14.433899999999998</v>
      </c>
      <c r="L84" s="44">
        <f t="shared" si="5"/>
        <v>12.879100000000001</v>
      </c>
      <c r="M84" s="44">
        <f t="shared" si="5"/>
        <v>11.124</v>
      </c>
      <c r="N84" s="44">
        <f t="shared" si="5"/>
        <v>15.0276</v>
      </c>
      <c r="O84" s="44">
        <f t="shared" si="5"/>
        <v>16.1082</v>
      </c>
      <c r="P84" s="44">
        <f t="shared" si="5"/>
        <v>13.8808</v>
      </c>
      <c r="Q84" s="44">
        <f t="shared" si="5"/>
        <v>15.003300000000001</v>
      </c>
      <c r="R84" s="44">
        <f t="shared" si="5"/>
        <v>13.614</v>
      </c>
      <c r="S84" s="44">
        <f t="shared" si="5"/>
        <v>17.732400000000002</v>
      </c>
      <c r="T84" s="44">
        <f t="shared" si="5"/>
        <v>18.0437</v>
      </c>
      <c r="U84" s="44">
        <f t="shared" si="5"/>
        <v>16.9444</v>
      </c>
      <c r="V84" s="44">
        <f t="shared" si="5"/>
        <v>15.5308</v>
      </c>
      <c r="W84" s="44">
        <f t="shared" si="5"/>
        <v>13.206899999999997</v>
      </c>
      <c r="X84" s="44">
        <f t="shared" si="5"/>
        <v>16.2272</v>
      </c>
      <c r="Y84" s="44">
        <f t="shared" si="5"/>
        <v>12.9832</v>
      </c>
      <c r="Z84" s="44">
        <f t="shared" si="5"/>
        <v>20.884900000000002</v>
      </c>
      <c r="AA84" s="44">
        <f t="shared" si="5"/>
        <v>18.3461</v>
      </c>
      <c r="AB84" s="53"/>
    </row>
    <row r="85" spans="1:28" ht="12.75">
      <c r="A85" s="53"/>
      <c r="B85" s="58" t="s">
        <v>191</v>
      </c>
      <c r="C85" s="44">
        <f>C66</f>
        <v>6.338</v>
      </c>
      <c r="D85" s="44">
        <f aca="true" t="shared" si="6" ref="D85:AA85">D66</f>
        <v>7.313899999999999</v>
      </c>
      <c r="E85" s="44">
        <f t="shared" si="6"/>
        <v>6.959500000000001</v>
      </c>
      <c r="F85" s="44">
        <f t="shared" si="6"/>
        <v>7.0884</v>
      </c>
      <c r="G85" s="44">
        <f t="shared" si="6"/>
        <v>6.5887</v>
      </c>
      <c r="H85" s="44">
        <f t="shared" si="6"/>
        <v>5.8871</v>
      </c>
      <c r="I85" s="44">
        <f t="shared" si="6"/>
        <v>5.774</v>
      </c>
      <c r="J85" s="44">
        <f t="shared" si="6"/>
        <v>6.211999999999999</v>
      </c>
      <c r="K85" s="44">
        <f t="shared" si="6"/>
        <v>6.274100000000001</v>
      </c>
      <c r="L85" s="44">
        <f t="shared" si="6"/>
        <v>7.2469</v>
      </c>
      <c r="M85" s="44">
        <f t="shared" si="6"/>
        <v>5.5432999999999995</v>
      </c>
      <c r="N85" s="44">
        <f t="shared" si="6"/>
        <v>6.6482</v>
      </c>
      <c r="O85" s="44">
        <f t="shared" si="6"/>
        <v>6.151500000000001</v>
      </c>
      <c r="P85" s="44">
        <f t="shared" si="6"/>
        <v>5.768500000000001</v>
      </c>
      <c r="Q85" s="44">
        <f t="shared" si="6"/>
        <v>6.0123</v>
      </c>
      <c r="R85" s="44">
        <f t="shared" si="6"/>
        <v>6.736000000000001</v>
      </c>
      <c r="S85" s="44">
        <f t="shared" si="6"/>
        <v>7.9929</v>
      </c>
      <c r="T85" s="44">
        <f t="shared" si="6"/>
        <v>7.632800000000001</v>
      </c>
      <c r="U85" s="44">
        <f t="shared" si="6"/>
        <v>8.5118</v>
      </c>
      <c r="V85" s="44">
        <f t="shared" si="6"/>
        <v>9.1229</v>
      </c>
      <c r="W85" s="44">
        <f t="shared" si="6"/>
        <v>9.2342</v>
      </c>
      <c r="X85" s="44">
        <f t="shared" si="6"/>
        <v>9.7898</v>
      </c>
      <c r="Y85" s="44">
        <f t="shared" si="6"/>
        <v>7.993800000000001</v>
      </c>
      <c r="Z85" s="44">
        <f t="shared" si="6"/>
        <v>11.5088</v>
      </c>
      <c r="AA85" s="44">
        <f t="shared" si="6"/>
        <v>14.080200000000001</v>
      </c>
      <c r="AB85" s="53"/>
    </row>
    <row r="86" spans="1:28" ht="12.75">
      <c r="A86" s="53"/>
      <c r="B86" s="58" t="s">
        <v>192</v>
      </c>
      <c r="C86" s="44">
        <f>C67</f>
        <v>-7.946100000000006</v>
      </c>
      <c r="D86" s="44">
        <f aca="true" t="shared" si="7" ref="D86:AA86">D67</f>
        <v>-7.6865</v>
      </c>
      <c r="E86" s="44">
        <f t="shared" si="7"/>
        <v>-9.296599999999998</v>
      </c>
      <c r="F86" s="44">
        <f t="shared" si="7"/>
        <v>-12.725700000000005</v>
      </c>
      <c r="G86" s="44">
        <f t="shared" si="7"/>
        <v>-18.335700000000003</v>
      </c>
      <c r="H86" s="44">
        <f t="shared" si="7"/>
        <v>-15.168599999999998</v>
      </c>
      <c r="I86" s="44">
        <f t="shared" si="7"/>
        <v>-17.840000000000003</v>
      </c>
      <c r="J86" s="44">
        <f t="shared" si="7"/>
        <v>-18.3801</v>
      </c>
      <c r="K86" s="44">
        <f t="shared" si="7"/>
        <v>-18.2701</v>
      </c>
      <c r="L86" s="44">
        <f t="shared" si="7"/>
        <v>-17.8631</v>
      </c>
      <c r="M86" s="44">
        <f t="shared" si="7"/>
        <v>-17.1859</v>
      </c>
      <c r="N86" s="44">
        <f t="shared" si="7"/>
        <v>-19.4921</v>
      </c>
      <c r="O86" s="44">
        <f t="shared" si="7"/>
        <v>-23.909500000000005</v>
      </c>
      <c r="P86" s="44">
        <f t="shared" si="7"/>
        <v>-27.425600000000003</v>
      </c>
      <c r="Q86" s="44">
        <f t="shared" si="7"/>
        <v>-37.09420000000001</v>
      </c>
      <c r="R86" s="44">
        <f t="shared" si="7"/>
        <v>-39.65260000000001</v>
      </c>
      <c r="S86" s="44">
        <f t="shared" si="7"/>
        <v>-43.0684</v>
      </c>
      <c r="T86" s="44">
        <f t="shared" si="7"/>
        <v>-41.3659</v>
      </c>
      <c r="U86" s="44">
        <f t="shared" si="7"/>
        <v>-45.4193</v>
      </c>
      <c r="V86" s="44">
        <f t="shared" si="7"/>
        <v>-44.64939999999999</v>
      </c>
      <c r="W86" s="44">
        <f t="shared" si="7"/>
        <v>-45.637</v>
      </c>
      <c r="X86" s="44">
        <f t="shared" si="7"/>
        <v>-42.5376</v>
      </c>
      <c r="Y86" s="44">
        <f t="shared" si="7"/>
        <v>-51.5087</v>
      </c>
      <c r="Z86" s="44">
        <f t="shared" si="7"/>
        <v>-48.5614</v>
      </c>
      <c r="AA86" s="44">
        <f t="shared" si="7"/>
        <v>-48.672599999999996</v>
      </c>
      <c r="AB86" s="53"/>
    </row>
    <row r="87" spans="1:28" ht="12.75">
      <c r="A87" s="53"/>
      <c r="B87" s="58" t="s">
        <v>196</v>
      </c>
      <c r="C87" s="44">
        <f>C71</f>
        <v>-2.8533000000000013</v>
      </c>
      <c r="D87" s="44">
        <f aca="true" t="shared" si="8" ref="D87:AA87">D71</f>
        <v>-1.522</v>
      </c>
      <c r="E87" s="44">
        <f t="shared" si="8"/>
        <v>-0.06520000000000073</v>
      </c>
      <c r="F87" s="44">
        <f t="shared" si="8"/>
        <v>0.1165</v>
      </c>
      <c r="G87" s="44">
        <f t="shared" si="8"/>
        <v>-1.039</v>
      </c>
      <c r="H87" s="44">
        <f t="shared" si="8"/>
        <v>-2.2499000000000007</v>
      </c>
      <c r="I87" s="44">
        <f t="shared" si="8"/>
        <v>-3.415799999999999</v>
      </c>
      <c r="J87" s="44">
        <f t="shared" si="8"/>
        <v>-0.406</v>
      </c>
      <c r="K87" s="44">
        <f t="shared" si="8"/>
        <v>0.7603999999999996</v>
      </c>
      <c r="L87" s="44">
        <f t="shared" si="8"/>
        <v>1.3383999999999996</v>
      </c>
      <c r="M87" s="44">
        <f t="shared" si="8"/>
        <v>4.5846</v>
      </c>
      <c r="N87" s="44">
        <f t="shared" si="8"/>
        <v>7.909300000000001</v>
      </c>
      <c r="O87" s="44">
        <f t="shared" si="8"/>
        <v>8.6953</v>
      </c>
      <c r="P87" s="44">
        <f t="shared" si="8"/>
        <v>9.282599999999999</v>
      </c>
      <c r="Q87" s="44">
        <f t="shared" si="8"/>
        <v>10.5517</v>
      </c>
      <c r="R87" s="44">
        <f t="shared" si="8"/>
        <v>13.819400000000002</v>
      </c>
      <c r="S87" s="44">
        <f t="shared" si="8"/>
        <v>13.3961</v>
      </c>
      <c r="T87" s="44">
        <f t="shared" si="8"/>
        <v>14.524399999999998</v>
      </c>
      <c r="U87" s="44">
        <f t="shared" si="8"/>
        <v>16.4492</v>
      </c>
      <c r="V87" s="44">
        <f t="shared" si="8"/>
        <v>16.4775</v>
      </c>
      <c r="W87" s="44">
        <f t="shared" si="8"/>
        <v>15.8836</v>
      </c>
      <c r="X87" s="44">
        <f t="shared" si="8"/>
        <v>14.894099999999998</v>
      </c>
      <c r="Y87" s="44">
        <f t="shared" si="8"/>
        <v>14.512499999999998</v>
      </c>
      <c r="Z87" s="44">
        <f t="shared" si="8"/>
        <v>15.899700000000001</v>
      </c>
      <c r="AA87" s="44">
        <f t="shared" si="8"/>
        <v>15.783399999999999</v>
      </c>
      <c r="AB87" s="53"/>
    </row>
    <row r="88" spans="1:28" ht="12.75">
      <c r="A88" s="53"/>
      <c r="B88" s="58" t="s">
        <v>198</v>
      </c>
      <c r="C88" s="44">
        <f>C73</f>
        <v>14.6819</v>
      </c>
      <c r="D88" s="44">
        <f aca="true" t="shared" si="9" ref="D88:AA88">D73</f>
        <v>17.651799999999994</v>
      </c>
      <c r="E88" s="44">
        <f t="shared" si="9"/>
        <v>11.199600000000006</v>
      </c>
      <c r="F88" s="44">
        <f t="shared" si="9"/>
        <v>2.234</v>
      </c>
      <c r="G88" s="44">
        <f t="shared" si="9"/>
        <v>-4.416099999999998</v>
      </c>
      <c r="H88" s="44">
        <f t="shared" si="9"/>
        <v>-0.01869999999999709</v>
      </c>
      <c r="I88" s="44">
        <f t="shared" si="9"/>
        <v>7.887699999999997</v>
      </c>
      <c r="J88" s="44">
        <f t="shared" si="9"/>
        <v>4.979599999999999</v>
      </c>
      <c r="K88" s="44">
        <f t="shared" si="9"/>
        <v>7.624299999999988</v>
      </c>
      <c r="L88" s="44">
        <f t="shared" si="9"/>
        <v>10.814699999999997</v>
      </c>
      <c r="M88" s="44">
        <f t="shared" si="9"/>
        <v>8.015399999999994</v>
      </c>
      <c r="N88" s="44">
        <f t="shared" si="9"/>
        <v>15.655099999999992</v>
      </c>
      <c r="O88" s="44">
        <f t="shared" si="9"/>
        <v>17.154300000000003</v>
      </c>
      <c r="P88" s="44">
        <f t="shared" si="9"/>
        <v>20.541199999999996</v>
      </c>
      <c r="Q88" s="44">
        <f t="shared" si="9"/>
        <v>22.2495</v>
      </c>
      <c r="R88" s="44">
        <f t="shared" si="9"/>
        <v>25.23040000000001</v>
      </c>
      <c r="S88" s="44">
        <f t="shared" si="9"/>
        <v>27.661</v>
      </c>
      <c r="T88" s="44">
        <f t="shared" si="9"/>
        <v>14.432100000000005</v>
      </c>
      <c r="U88" s="44">
        <f t="shared" si="9"/>
        <v>19.196400000000008</v>
      </c>
      <c r="V88" s="44">
        <f t="shared" si="9"/>
        <v>22.208699999999997</v>
      </c>
      <c r="W88" s="44">
        <f t="shared" si="9"/>
        <v>27.7615</v>
      </c>
      <c r="X88" s="44">
        <f t="shared" si="9"/>
        <v>24.017600000000005</v>
      </c>
      <c r="Y88" s="44">
        <f t="shared" si="9"/>
        <v>15.072399999999995</v>
      </c>
      <c r="Z88" s="44">
        <f t="shared" si="9"/>
        <v>23.439899999999994</v>
      </c>
      <c r="AA88" s="44">
        <f t="shared" si="9"/>
        <v>23.377899999999993</v>
      </c>
      <c r="AB88" s="53"/>
    </row>
    <row r="89" spans="1:28" ht="12.75">
      <c r="A89" s="53"/>
      <c r="B89" s="58" t="s">
        <v>197</v>
      </c>
      <c r="C89" s="44">
        <f>C72</f>
        <v>11.295600000000002</v>
      </c>
      <c r="D89" s="44">
        <f aca="true" t="shared" si="10" ref="D89:AA89">D72</f>
        <v>12.072799999999999</v>
      </c>
      <c r="E89" s="44">
        <f t="shared" si="10"/>
        <v>12.225000000000001</v>
      </c>
      <c r="F89" s="44">
        <f t="shared" si="10"/>
        <v>11.9931</v>
      </c>
      <c r="G89" s="44">
        <f t="shared" si="10"/>
        <v>12.5078</v>
      </c>
      <c r="H89" s="44">
        <f t="shared" si="10"/>
        <v>12.720000000000002</v>
      </c>
      <c r="I89" s="44">
        <f t="shared" si="10"/>
        <v>12.0677</v>
      </c>
      <c r="J89" s="44">
        <f t="shared" si="10"/>
        <v>11.981199999999998</v>
      </c>
      <c r="K89" s="44">
        <f t="shared" si="10"/>
        <v>10.8567</v>
      </c>
      <c r="L89" s="44">
        <f t="shared" si="10"/>
        <v>10.428700000000001</v>
      </c>
      <c r="M89" s="44">
        <f t="shared" si="10"/>
        <v>10.5301</v>
      </c>
      <c r="N89" s="44">
        <f t="shared" si="10"/>
        <v>10.3087</v>
      </c>
      <c r="O89" s="44">
        <f t="shared" si="10"/>
        <v>9.713400000000002</v>
      </c>
      <c r="P89" s="44">
        <f t="shared" si="10"/>
        <v>12.238499999999997</v>
      </c>
      <c r="Q89" s="44">
        <f t="shared" si="10"/>
        <v>12.230799999999999</v>
      </c>
      <c r="R89" s="44">
        <f t="shared" si="10"/>
        <v>12.730800000000002</v>
      </c>
      <c r="S89" s="44">
        <f t="shared" si="10"/>
        <v>14.208099999999998</v>
      </c>
      <c r="T89" s="44">
        <f t="shared" si="10"/>
        <v>14.617</v>
      </c>
      <c r="U89" s="44">
        <f t="shared" si="10"/>
        <v>8.762</v>
      </c>
      <c r="V89" s="44">
        <f t="shared" si="10"/>
        <v>11.579799999999999</v>
      </c>
      <c r="W89" s="44">
        <f t="shared" si="10"/>
        <v>14.373</v>
      </c>
      <c r="X89" s="44">
        <f t="shared" si="10"/>
        <v>9.251700000000001</v>
      </c>
      <c r="Y89" s="44">
        <f t="shared" si="10"/>
        <v>13.460200000000004</v>
      </c>
      <c r="Z89" s="44">
        <f t="shared" si="10"/>
        <v>12.426</v>
      </c>
      <c r="AA89" s="44">
        <f t="shared" si="10"/>
        <v>14.7251</v>
      </c>
      <c r="AB89" s="53"/>
    </row>
    <row r="90" spans="1:28" ht="12.75">
      <c r="A90" s="53"/>
      <c r="B90" s="58" t="s">
        <v>208</v>
      </c>
      <c r="C90" s="44">
        <f>C74</f>
        <v>6.466</v>
      </c>
      <c r="D90" s="44">
        <f aca="true" t="shared" si="11" ref="D90:AA90">D74</f>
        <v>4.339400000000001</v>
      </c>
      <c r="E90" s="44">
        <f t="shared" si="11"/>
        <v>2.3711999999999973</v>
      </c>
      <c r="F90" s="44">
        <f t="shared" si="11"/>
        <v>2.89</v>
      </c>
      <c r="G90" s="44">
        <f t="shared" si="11"/>
        <v>8.206699999999998</v>
      </c>
      <c r="H90" s="44">
        <f t="shared" si="11"/>
        <v>13.141299999999996</v>
      </c>
      <c r="I90" s="44">
        <f t="shared" si="11"/>
        <v>11.077699999999997</v>
      </c>
      <c r="J90" s="44">
        <f t="shared" si="11"/>
        <v>4.320300000000003</v>
      </c>
      <c r="K90" s="44">
        <f t="shared" si="11"/>
        <v>0.6056999999999971</v>
      </c>
      <c r="L90" s="44">
        <f t="shared" si="11"/>
        <v>4.622099999999999</v>
      </c>
      <c r="M90" s="44">
        <f t="shared" si="11"/>
        <v>1.3204000000000014</v>
      </c>
      <c r="N90" s="44">
        <f t="shared" si="11"/>
        <v>2.4065999999999987</v>
      </c>
      <c r="O90" s="44">
        <f t="shared" si="11"/>
        <v>8.508599999999998</v>
      </c>
      <c r="P90" s="44">
        <f t="shared" si="11"/>
        <v>1.757</v>
      </c>
      <c r="Q90" s="44">
        <f t="shared" si="11"/>
        <v>-9.185099999999998</v>
      </c>
      <c r="R90" s="44">
        <f t="shared" si="11"/>
        <v>-8.839199999999996</v>
      </c>
      <c r="S90" s="44">
        <f t="shared" si="11"/>
        <v>-5.5575</v>
      </c>
      <c r="T90" s="44">
        <f t="shared" si="11"/>
        <v>-6.179400000000001</v>
      </c>
      <c r="U90" s="44">
        <f t="shared" si="11"/>
        <v>-0.32390000000000146</v>
      </c>
      <c r="V90" s="44">
        <f t="shared" si="11"/>
        <v>3.2578000000000027</v>
      </c>
      <c r="W90" s="44">
        <f t="shared" si="11"/>
        <v>-2.9894000000000016</v>
      </c>
      <c r="X90" s="44">
        <f t="shared" si="11"/>
        <v>-3.5111000000000057</v>
      </c>
      <c r="Y90" s="44">
        <f t="shared" si="11"/>
        <v>-9.052199999999997</v>
      </c>
      <c r="Z90" s="44">
        <f t="shared" si="11"/>
        <v>-8.913700000000004</v>
      </c>
      <c r="AA90" s="44">
        <f t="shared" si="11"/>
        <v>-9.080899999999994</v>
      </c>
      <c r="AB90" s="53"/>
    </row>
    <row r="91" spans="1:28" ht="12.75">
      <c r="A91" s="53"/>
      <c r="B91" s="59" t="s">
        <v>209</v>
      </c>
      <c r="C91" s="60">
        <f>SUM(C62:C65,C68:C70,C75:C80)</f>
        <v>-0.6752000000000011</v>
      </c>
      <c r="D91" s="60">
        <f aca="true" t="shared" si="12" ref="D91:AA91">SUM(D62:D65,D68:D70,D75:D80)</f>
        <v>0.4215000000000001</v>
      </c>
      <c r="E91" s="60">
        <f t="shared" si="12"/>
        <v>1.9749</v>
      </c>
      <c r="F91" s="60">
        <f t="shared" si="12"/>
        <v>3.4398</v>
      </c>
      <c r="G91" s="60">
        <f t="shared" si="12"/>
        <v>3.4054</v>
      </c>
      <c r="H91" s="60">
        <f t="shared" si="12"/>
        <v>3.6102999999999987</v>
      </c>
      <c r="I91" s="60">
        <f t="shared" si="12"/>
        <v>3.663300000000001</v>
      </c>
      <c r="J91" s="60">
        <f t="shared" si="12"/>
        <v>3.1541000000000006</v>
      </c>
      <c r="K91" s="60">
        <f t="shared" si="12"/>
        <v>5.2109</v>
      </c>
      <c r="L91" s="60">
        <f t="shared" si="12"/>
        <v>6.625000000000001</v>
      </c>
      <c r="M91" s="60">
        <f t="shared" si="12"/>
        <v>8.013899999999998</v>
      </c>
      <c r="N91" s="60">
        <f t="shared" si="12"/>
        <v>7.3571</v>
      </c>
      <c r="O91" s="60">
        <f t="shared" si="12"/>
        <v>6.386600000000001</v>
      </c>
      <c r="P91" s="60">
        <f t="shared" si="12"/>
        <v>6.290099999999998</v>
      </c>
      <c r="Q91" s="60">
        <f t="shared" si="12"/>
        <v>8.6792</v>
      </c>
      <c r="R91" s="60">
        <f t="shared" si="12"/>
        <v>10.5712</v>
      </c>
      <c r="S91" s="60">
        <f t="shared" si="12"/>
        <v>10.290699999999998</v>
      </c>
      <c r="T91" s="60">
        <f t="shared" si="12"/>
        <v>8.4302</v>
      </c>
      <c r="U91" s="60">
        <f t="shared" si="12"/>
        <v>7.413299999999998</v>
      </c>
      <c r="V91" s="60">
        <f t="shared" si="12"/>
        <v>2.4120999999999992</v>
      </c>
      <c r="W91" s="60">
        <f t="shared" si="12"/>
        <v>3.306399999999999</v>
      </c>
      <c r="X91" s="60">
        <f t="shared" si="12"/>
        <v>2.0426</v>
      </c>
      <c r="Y91" s="60">
        <f t="shared" si="12"/>
        <v>-0.5480999999999989</v>
      </c>
      <c r="Z91" s="60">
        <f t="shared" si="12"/>
        <v>-3.1491000000000007</v>
      </c>
      <c r="AA91" s="60">
        <f t="shared" si="12"/>
        <v>-3.9053000000000013</v>
      </c>
      <c r="AB91" s="53"/>
    </row>
    <row r="92" spans="1:28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"/>
  <sheetViews>
    <sheetView workbookViewId="0" topLeftCell="A1"/>
  </sheetViews>
  <sheetFormatPr defaultColWidth="9.140625" defaultRowHeight="12.75"/>
  <cols>
    <col min="2" max="2" width="25.7109375" style="0" customWidth="1"/>
    <col min="3" max="8" width="6.421875" style="0" customWidth="1"/>
  </cols>
  <sheetData>
    <row r="1" ht="12.75">
      <c r="A1" s="31" t="s">
        <v>293</v>
      </c>
    </row>
    <row r="3" spans="1:2" ht="12.75">
      <c r="A3" s="31" t="s">
        <v>0</v>
      </c>
      <c r="B3" s="32">
        <v>42530.50771990741</v>
      </c>
    </row>
    <row r="4" spans="1:2" ht="12.75">
      <c r="A4" s="31" t="s">
        <v>1</v>
      </c>
      <c r="B4" s="32">
        <v>42601.629058182865</v>
      </c>
    </row>
    <row r="5" spans="1:2" ht="12.75">
      <c r="A5" s="31" t="s">
        <v>2</v>
      </c>
      <c r="B5" s="31" t="s">
        <v>3</v>
      </c>
    </row>
    <row r="7" spans="1:2" ht="12.75">
      <c r="A7" s="31" t="s">
        <v>4</v>
      </c>
      <c r="B7" s="31" t="s">
        <v>180</v>
      </c>
    </row>
    <row r="8" spans="1:2" ht="12.75">
      <c r="A8" s="31" t="s">
        <v>6</v>
      </c>
      <c r="B8" s="31" t="s">
        <v>211</v>
      </c>
    </row>
    <row r="10" spans="1:8" ht="12.75">
      <c r="A10" s="33" t="s">
        <v>35</v>
      </c>
      <c r="B10" s="33" t="s">
        <v>294</v>
      </c>
      <c r="C10" s="33" t="s">
        <v>7</v>
      </c>
      <c r="D10" s="33" t="s">
        <v>12</v>
      </c>
      <c r="E10" s="33" t="s">
        <v>17</v>
      </c>
      <c r="F10" s="33" t="s">
        <v>22</v>
      </c>
      <c r="G10" s="33" t="s">
        <v>27</v>
      </c>
      <c r="H10" s="33" t="s">
        <v>31</v>
      </c>
    </row>
    <row r="11" spans="1:8" ht="12.75">
      <c r="A11" s="33" t="s">
        <v>183</v>
      </c>
      <c r="B11" s="33" t="s">
        <v>181</v>
      </c>
      <c r="C11" s="47">
        <v>798729.6</v>
      </c>
      <c r="D11" s="47">
        <v>801201.9</v>
      </c>
      <c r="E11" s="47">
        <v>868033.1</v>
      </c>
      <c r="F11" s="47">
        <v>954914.4</v>
      </c>
      <c r="G11" s="47">
        <v>914721</v>
      </c>
      <c r="H11" s="47">
        <v>882361.6</v>
      </c>
    </row>
    <row r="12" spans="1:8" ht="12.75">
      <c r="A12" s="33" t="s">
        <v>183</v>
      </c>
      <c r="B12" s="33" t="s">
        <v>212</v>
      </c>
      <c r="C12" s="47">
        <v>637133.6</v>
      </c>
      <c r="D12" s="47">
        <v>648766.5</v>
      </c>
      <c r="E12" s="47">
        <v>707970.2</v>
      </c>
      <c r="F12" s="47">
        <v>768512</v>
      </c>
      <c r="G12" s="47">
        <v>728420.2</v>
      </c>
      <c r="H12" s="47">
        <v>689249</v>
      </c>
    </row>
    <row r="13" spans="1:8" ht="12.75">
      <c r="A13" s="33" t="s">
        <v>183</v>
      </c>
      <c r="B13" s="33" t="s">
        <v>213</v>
      </c>
      <c r="C13" s="47">
        <v>41014.6</v>
      </c>
      <c r="D13" s="47">
        <v>44531.5</v>
      </c>
      <c r="E13" s="47">
        <v>52792.8</v>
      </c>
      <c r="F13" s="47">
        <v>58207.8</v>
      </c>
      <c r="G13" s="47">
        <v>56353.1</v>
      </c>
      <c r="H13" s="47">
        <v>58362.4</v>
      </c>
    </row>
    <row r="14" spans="1:8" ht="12.75">
      <c r="A14" s="33" t="s">
        <v>183</v>
      </c>
      <c r="B14" s="33" t="s">
        <v>214</v>
      </c>
      <c r="C14" s="47">
        <v>8758.2</v>
      </c>
      <c r="D14" s="47">
        <v>7955.7</v>
      </c>
      <c r="E14" s="47">
        <v>5965.3</v>
      </c>
      <c r="F14" s="47">
        <v>7548.1</v>
      </c>
      <c r="G14" s="47">
        <v>7601.6</v>
      </c>
      <c r="H14" s="47">
        <v>7909.6</v>
      </c>
    </row>
    <row r="15" spans="1:8" ht="12.75">
      <c r="A15" s="33" t="s">
        <v>183</v>
      </c>
      <c r="B15" s="33" t="s">
        <v>215</v>
      </c>
      <c r="C15" s="47">
        <v>15210.6</v>
      </c>
      <c r="D15" s="47">
        <v>8884.7</v>
      </c>
      <c r="E15" s="47">
        <v>8594.6</v>
      </c>
      <c r="F15" s="47">
        <v>10904</v>
      </c>
      <c r="G15" s="47">
        <v>10611.2</v>
      </c>
      <c r="H15" s="47">
        <v>10857.6</v>
      </c>
    </row>
    <row r="16" spans="1:8" ht="12.75">
      <c r="A16" s="33" t="s">
        <v>183</v>
      </c>
      <c r="B16" s="33" t="s">
        <v>80</v>
      </c>
      <c r="C16" s="47">
        <v>8519.7</v>
      </c>
      <c r="D16" s="47">
        <v>10323.1</v>
      </c>
      <c r="E16" s="47">
        <v>9882.7</v>
      </c>
      <c r="F16" s="47">
        <v>8691.4</v>
      </c>
      <c r="G16" s="47">
        <v>9382.3</v>
      </c>
      <c r="H16" s="47">
        <v>11974.9</v>
      </c>
    </row>
    <row r="17" spans="1:8" ht="12.75">
      <c r="A17" s="33" t="s">
        <v>183</v>
      </c>
      <c r="B17" s="33" t="s">
        <v>295</v>
      </c>
      <c r="C17" s="47">
        <v>131818</v>
      </c>
      <c r="D17" s="47">
        <v>146773.4</v>
      </c>
      <c r="E17" s="47">
        <v>147993.9</v>
      </c>
      <c r="F17" s="47">
        <v>147375.3</v>
      </c>
      <c r="G17" s="47">
        <v>128395</v>
      </c>
      <c r="H17" s="47">
        <v>126650.5</v>
      </c>
    </row>
    <row r="18" spans="1:8" ht="12.75">
      <c r="A18" s="33" t="s">
        <v>183</v>
      </c>
      <c r="B18" s="33" t="s">
        <v>217</v>
      </c>
      <c r="C18" s="47">
        <v>3180.1</v>
      </c>
      <c r="D18" s="47">
        <v>1172.4</v>
      </c>
      <c r="E18" s="47">
        <v>926.3</v>
      </c>
      <c r="F18" s="47">
        <v>1156.8</v>
      </c>
      <c r="G18" s="47">
        <v>1156.2</v>
      </c>
      <c r="H18" s="47">
        <v>1892</v>
      </c>
    </row>
    <row r="19" spans="1:8" ht="12.75">
      <c r="A19" s="33" t="s">
        <v>183</v>
      </c>
      <c r="B19" s="33" t="s">
        <v>218</v>
      </c>
      <c r="C19" s="47">
        <v>5751.4</v>
      </c>
      <c r="D19" s="47">
        <v>6802.4</v>
      </c>
      <c r="E19" s="47">
        <v>9557.3</v>
      </c>
      <c r="F19" s="47">
        <v>10138.5</v>
      </c>
      <c r="G19" s="47">
        <v>9166.3</v>
      </c>
      <c r="H19" s="47">
        <v>7864.7</v>
      </c>
    </row>
    <row r="20" spans="1:8" ht="12.75">
      <c r="A20" s="33" t="s">
        <v>183</v>
      </c>
      <c r="B20" s="33" t="s">
        <v>219</v>
      </c>
      <c r="C20" s="47">
        <v>21917.6</v>
      </c>
      <c r="D20" s="47">
        <v>21433.2</v>
      </c>
      <c r="E20" s="47">
        <v>23804.5</v>
      </c>
      <c r="F20" s="47">
        <v>26436.4</v>
      </c>
      <c r="G20" s="47">
        <v>27209.3</v>
      </c>
      <c r="H20" s="47">
        <v>29575.9</v>
      </c>
    </row>
    <row r="21" spans="1:8" ht="12.75">
      <c r="A21" s="33" t="s">
        <v>183</v>
      </c>
      <c r="B21" s="33" t="s">
        <v>220</v>
      </c>
      <c r="C21" s="47">
        <v>60561.2</v>
      </c>
      <c r="D21" s="47">
        <v>67514.7</v>
      </c>
      <c r="E21" s="47">
        <v>78171.9</v>
      </c>
      <c r="F21" s="47">
        <v>87718.7</v>
      </c>
      <c r="G21" s="47">
        <v>80313.9</v>
      </c>
      <c r="H21" s="47">
        <v>78993.8</v>
      </c>
    </row>
    <row r="22" spans="1:8" ht="12.75">
      <c r="A22" s="33" t="s">
        <v>183</v>
      </c>
      <c r="B22" s="33" t="s">
        <v>221</v>
      </c>
      <c r="C22" s="47">
        <v>101951.2</v>
      </c>
      <c r="D22" s="47">
        <v>102348.8</v>
      </c>
      <c r="E22" s="47">
        <v>114085.1</v>
      </c>
      <c r="F22" s="47">
        <v>122957.7</v>
      </c>
      <c r="G22" s="47">
        <v>106181.5</v>
      </c>
      <c r="H22" s="47">
        <v>97049.3</v>
      </c>
    </row>
    <row r="23" spans="1:8" ht="12.75">
      <c r="A23" s="33" t="s">
        <v>183</v>
      </c>
      <c r="B23" s="33" t="s">
        <v>222</v>
      </c>
      <c r="C23" s="47">
        <v>5411.4</v>
      </c>
      <c r="D23" s="47">
        <v>4489</v>
      </c>
      <c r="E23" s="47">
        <v>4187.6</v>
      </c>
      <c r="F23" s="47">
        <v>5497.3</v>
      </c>
      <c r="G23" s="47">
        <v>4937.4</v>
      </c>
      <c r="H23" s="47">
        <v>3926.9</v>
      </c>
    </row>
    <row r="24" spans="1:8" ht="12.75">
      <c r="A24" s="33" t="s">
        <v>183</v>
      </c>
      <c r="B24" s="33" t="s">
        <v>210</v>
      </c>
      <c r="C24" s="47">
        <v>109812.6</v>
      </c>
      <c r="D24" s="47">
        <v>106724.4</v>
      </c>
      <c r="E24" s="47">
        <v>109366.4</v>
      </c>
      <c r="F24" s="47">
        <v>108857.1</v>
      </c>
      <c r="G24" s="47">
        <v>97872.9</v>
      </c>
      <c r="H24" s="47">
        <v>72333.3</v>
      </c>
    </row>
    <row r="25" spans="1:8" ht="12.75">
      <c r="A25" s="33" t="s">
        <v>183</v>
      </c>
      <c r="B25" s="33" t="s">
        <v>223</v>
      </c>
      <c r="C25" s="47">
        <v>1575</v>
      </c>
      <c r="D25" s="47">
        <v>2026.2</v>
      </c>
      <c r="E25" s="47">
        <v>2530.9</v>
      </c>
      <c r="F25" s="47">
        <v>2793.8</v>
      </c>
      <c r="G25" s="47">
        <v>2909.8</v>
      </c>
      <c r="H25" s="47">
        <v>2265.8</v>
      </c>
    </row>
    <row r="26" spans="1:8" ht="12.75">
      <c r="A26" s="33" t="s">
        <v>183</v>
      </c>
      <c r="B26" s="33" t="s">
        <v>224</v>
      </c>
      <c r="C26" s="47">
        <v>4190.6</v>
      </c>
      <c r="D26" s="47">
        <v>2142.2</v>
      </c>
      <c r="E26" s="47">
        <v>1350</v>
      </c>
      <c r="F26" s="47">
        <v>2283.3</v>
      </c>
      <c r="G26" s="47">
        <v>1937.3</v>
      </c>
      <c r="H26" s="47">
        <v>2363.3</v>
      </c>
    </row>
    <row r="27" spans="1:8" ht="12.75">
      <c r="A27" s="33" t="s">
        <v>183</v>
      </c>
      <c r="B27" s="33" t="s">
        <v>225</v>
      </c>
      <c r="C27" s="47">
        <v>16629.8</v>
      </c>
      <c r="D27" s="47">
        <v>5319.5</v>
      </c>
      <c r="E27" s="47">
        <v>5405.8</v>
      </c>
      <c r="F27" s="47">
        <v>9607.1</v>
      </c>
      <c r="G27" s="47">
        <v>10215.3</v>
      </c>
      <c r="H27" s="47">
        <v>9425.8</v>
      </c>
    </row>
    <row r="28" spans="1:8" ht="12.75">
      <c r="A28" s="33" t="s">
        <v>183</v>
      </c>
      <c r="B28" s="33" t="s">
        <v>226</v>
      </c>
      <c r="C28" s="47">
        <v>1627.3</v>
      </c>
      <c r="D28" s="47">
        <v>1776.2</v>
      </c>
      <c r="E28" s="47">
        <v>2389.5</v>
      </c>
      <c r="F28" s="47">
        <v>3157</v>
      </c>
      <c r="G28" s="47">
        <v>2862.2</v>
      </c>
      <c r="H28" s="47">
        <v>2690.8</v>
      </c>
    </row>
    <row r="29" spans="1:8" ht="12.75">
      <c r="A29" s="33" t="s">
        <v>183</v>
      </c>
      <c r="B29" s="33" t="s">
        <v>227</v>
      </c>
      <c r="C29" s="47">
        <v>7886.1</v>
      </c>
      <c r="D29" s="47">
        <v>7590.2</v>
      </c>
      <c r="E29" s="47">
        <v>7085.2</v>
      </c>
      <c r="F29" s="47">
        <v>8789.5</v>
      </c>
      <c r="G29" s="47">
        <v>8330</v>
      </c>
      <c r="H29" s="47">
        <v>8687.2</v>
      </c>
    </row>
    <row r="30" spans="1:8" ht="12.75">
      <c r="A30" s="33" t="s">
        <v>183</v>
      </c>
      <c r="B30" s="33" t="s">
        <v>228</v>
      </c>
      <c r="C30" s="47">
        <v>614</v>
      </c>
      <c r="D30" s="47">
        <v>837.3</v>
      </c>
      <c r="E30" s="47">
        <v>1458</v>
      </c>
      <c r="F30" s="47">
        <v>1629.6</v>
      </c>
      <c r="G30" s="47">
        <v>2377.6</v>
      </c>
      <c r="H30" s="47">
        <v>2244.1</v>
      </c>
    </row>
    <row r="31" spans="1:8" ht="12.75">
      <c r="A31" s="33" t="s">
        <v>183</v>
      </c>
      <c r="B31" s="33" t="s">
        <v>229</v>
      </c>
      <c r="C31" s="47">
        <v>90096.7</v>
      </c>
      <c r="D31" s="47">
        <v>90266.5</v>
      </c>
      <c r="E31" s="47">
        <v>104336.6</v>
      </c>
      <c r="F31" s="47">
        <v>125739.6</v>
      </c>
      <c r="G31" s="47">
        <v>146439.8</v>
      </c>
      <c r="H31" s="47">
        <v>140665.1</v>
      </c>
    </row>
    <row r="32" spans="1:8" ht="12.75">
      <c r="A32" s="33" t="s">
        <v>183</v>
      </c>
      <c r="B32" s="33" t="s">
        <v>230</v>
      </c>
      <c r="C32" s="47">
        <v>10021.8</v>
      </c>
      <c r="D32" s="47">
        <v>11021.4</v>
      </c>
      <c r="E32" s="47">
        <v>12292.3</v>
      </c>
      <c r="F32" s="47">
        <v>15385.6</v>
      </c>
      <c r="G32" s="47">
        <v>13694.7</v>
      </c>
      <c r="H32" s="47">
        <v>13404.3</v>
      </c>
    </row>
    <row r="33" spans="1:8" ht="12.75">
      <c r="A33" s="33" t="s">
        <v>183</v>
      </c>
      <c r="B33" s="33" t="s">
        <v>231</v>
      </c>
      <c r="C33" s="47">
        <v>15785.6</v>
      </c>
      <c r="D33" s="47">
        <v>15423.3</v>
      </c>
      <c r="E33" s="47">
        <v>20980.3</v>
      </c>
      <c r="F33" s="47">
        <v>24460.7</v>
      </c>
      <c r="G33" s="47">
        <v>28678.9</v>
      </c>
      <c r="H33" s="47">
        <v>28393.6</v>
      </c>
    </row>
    <row r="34" spans="1:8" ht="12.75">
      <c r="A34" s="33" t="s">
        <v>183</v>
      </c>
      <c r="B34" s="33" t="s">
        <v>232</v>
      </c>
      <c r="C34" s="47">
        <v>15330.6</v>
      </c>
      <c r="D34" s="47">
        <v>17961.9</v>
      </c>
      <c r="E34" s="47">
        <v>17477.2</v>
      </c>
      <c r="F34" s="47">
        <v>19552</v>
      </c>
      <c r="G34" s="47">
        <v>15299.4</v>
      </c>
      <c r="H34" s="47">
        <v>15197.2</v>
      </c>
    </row>
    <row r="35" spans="1:8" ht="12.75">
      <c r="A35" s="33" t="s">
        <v>183</v>
      </c>
      <c r="B35" s="33" t="s">
        <v>81</v>
      </c>
      <c r="C35" s="47">
        <v>11456.9</v>
      </c>
      <c r="D35" s="47">
        <v>11184.2</v>
      </c>
      <c r="E35" s="47">
        <v>6295.8</v>
      </c>
      <c r="F35" s="47">
        <v>9877.5</v>
      </c>
      <c r="G35" s="47">
        <v>8464.1</v>
      </c>
      <c r="H35" s="47">
        <v>9394.2</v>
      </c>
    </row>
    <row r="36" spans="1:8" ht="12.75">
      <c r="A36" s="33" t="s">
        <v>183</v>
      </c>
      <c r="B36" s="33" t="s">
        <v>233</v>
      </c>
      <c r="C36" s="47">
        <v>2030.2</v>
      </c>
      <c r="D36" s="47">
        <v>2351.3</v>
      </c>
      <c r="E36" s="47">
        <v>2693.8</v>
      </c>
      <c r="F36" s="47">
        <v>2854.3</v>
      </c>
      <c r="G36" s="47">
        <v>3283.6</v>
      </c>
      <c r="H36" s="47">
        <v>3756.1</v>
      </c>
    </row>
    <row r="37" spans="1:8" ht="12.75">
      <c r="A37" s="33" t="s">
        <v>183</v>
      </c>
      <c r="B37" s="33" t="s">
        <v>234</v>
      </c>
      <c r="C37" s="47">
        <v>6787.9</v>
      </c>
      <c r="D37" s="47">
        <v>5111.8</v>
      </c>
      <c r="E37" s="47">
        <v>6012.3</v>
      </c>
      <c r="F37" s="47">
        <v>6916.7</v>
      </c>
      <c r="G37" s="47">
        <v>6694.3</v>
      </c>
      <c r="H37" s="47">
        <v>6668</v>
      </c>
    </row>
    <row r="38" spans="1:8" ht="12.75">
      <c r="A38" s="33" t="s">
        <v>183</v>
      </c>
      <c r="B38" s="33" t="s">
        <v>235</v>
      </c>
      <c r="C38" s="47">
        <v>12223</v>
      </c>
      <c r="D38" s="47">
        <v>12651.5</v>
      </c>
      <c r="E38" s="47">
        <v>15325.4</v>
      </c>
      <c r="F38" s="47">
        <v>15744.9</v>
      </c>
      <c r="G38" s="47">
        <v>16058</v>
      </c>
      <c r="H38" s="47">
        <v>17846.4</v>
      </c>
    </row>
    <row r="39" spans="1:8" ht="12.75">
      <c r="A39" s="33" t="s">
        <v>183</v>
      </c>
      <c r="B39" s="33" t="s">
        <v>236</v>
      </c>
      <c r="C39" s="47">
        <v>23930.3</v>
      </c>
      <c r="D39" s="47">
        <v>26903.8</v>
      </c>
      <c r="E39" s="47">
        <v>27931.5</v>
      </c>
      <c r="F39" s="47">
        <v>27295.2</v>
      </c>
      <c r="G39" s="47">
        <v>27939.2</v>
      </c>
      <c r="H39" s="47">
        <v>26857.5</v>
      </c>
    </row>
    <row r="40" spans="1:8" ht="12.75">
      <c r="A40" s="33" t="s">
        <v>183</v>
      </c>
      <c r="B40" s="33" t="s">
        <v>79</v>
      </c>
      <c r="C40" s="47">
        <v>64637.3</v>
      </c>
      <c r="D40" s="47">
        <v>59681.3</v>
      </c>
      <c r="E40" s="47">
        <v>69140.1</v>
      </c>
      <c r="F40" s="47">
        <v>83338.7</v>
      </c>
      <c r="G40" s="47">
        <v>80356.1</v>
      </c>
      <c r="H40" s="47">
        <v>85111.1</v>
      </c>
    </row>
    <row r="41" spans="1:8" ht="12.75">
      <c r="A41" s="33" t="s">
        <v>183</v>
      </c>
      <c r="B41" s="33" t="s">
        <v>237</v>
      </c>
      <c r="C41" s="47">
        <v>731.1</v>
      </c>
      <c r="D41" s="47">
        <v>750.5</v>
      </c>
      <c r="E41" s="47">
        <v>942.6</v>
      </c>
      <c r="F41" s="47">
        <v>969</v>
      </c>
      <c r="G41" s="47">
        <v>1004.6</v>
      </c>
      <c r="H41" s="47">
        <v>756.1</v>
      </c>
    </row>
    <row r="42" spans="1:8" ht="12.75">
      <c r="A42" s="33" t="s">
        <v>183</v>
      </c>
      <c r="B42" s="33" t="s">
        <v>83</v>
      </c>
      <c r="C42" s="47">
        <v>4427.8</v>
      </c>
      <c r="D42" s="47">
        <v>4687.8</v>
      </c>
      <c r="E42" s="47">
        <v>4485.7</v>
      </c>
      <c r="F42" s="47">
        <v>4932</v>
      </c>
      <c r="G42" s="47">
        <v>5995.6</v>
      </c>
      <c r="H42" s="47">
        <v>5474.1</v>
      </c>
    </row>
    <row r="43" spans="1:8" ht="12.75">
      <c r="A43" s="33" t="s">
        <v>183</v>
      </c>
      <c r="B43" s="33" t="s">
        <v>238</v>
      </c>
      <c r="C43" s="48">
        <v>0</v>
      </c>
      <c r="D43" s="48">
        <v>0</v>
      </c>
      <c r="E43" s="48">
        <v>0</v>
      </c>
      <c r="F43" s="47">
        <v>289.9</v>
      </c>
      <c r="G43" s="47">
        <v>319.6</v>
      </c>
      <c r="H43" s="47">
        <v>297.7</v>
      </c>
    </row>
    <row r="44" spans="1:8" ht="12.75">
      <c r="A44" s="33" t="s">
        <v>183</v>
      </c>
      <c r="B44" s="33" t="s">
        <v>239</v>
      </c>
      <c r="C44" s="47">
        <v>1310.3</v>
      </c>
      <c r="D44" s="47">
        <v>1007.7</v>
      </c>
      <c r="E44" s="47">
        <v>1116.9</v>
      </c>
      <c r="F44" s="47">
        <v>1211</v>
      </c>
      <c r="G44" s="47">
        <v>1200.7</v>
      </c>
      <c r="H44" s="47">
        <v>1072.7</v>
      </c>
    </row>
    <row r="45" spans="1:8" ht="12.75">
      <c r="A45" s="33" t="s">
        <v>183</v>
      </c>
      <c r="B45" s="33" t="s">
        <v>240</v>
      </c>
      <c r="C45" s="47">
        <v>67.8</v>
      </c>
      <c r="D45" s="47">
        <v>95.4</v>
      </c>
      <c r="E45" s="47">
        <v>751.4</v>
      </c>
      <c r="F45" s="47">
        <v>1130.4</v>
      </c>
      <c r="G45" s="47">
        <v>1096.1</v>
      </c>
      <c r="H45" s="47">
        <v>1513.3</v>
      </c>
    </row>
    <row r="46" spans="1:8" ht="12.75">
      <c r="A46" s="33" t="s">
        <v>183</v>
      </c>
      <c r="B46" s="33" t="s">
        <v>241</v>
      </c>
      <c r="C46" s="47">
        <v>3973</v>
      </c>
      <c r="D46" s="47">
        <v>749.6</v>
      </c>
      <c r="E46" s="47">
        <v>474.7</v>
      </c>
      <c r="F46" s="47">
        <v>3494.3</v>
      </c>
      <c r="G46" s="47">
        <v>3280.8</v>
      </c>
      <c r="H46" s="47">
        <v>2674.2</v>
      </c>
    </row>
    <row r="47" spans="1:8" ht="12.75">
      <c r="A47" s="33" t="s">
        <v>183</v>
      </c>
      <c r="B47" s="33" t="s">
        <v>242</v>
      </c>
      <c r="C47" s="47">
        <v>22392.4</v>
      </c>
      <c r="D47" s="47">
        <v>28366.8</v>
      </c>
      <c r="E47" s="47">
        <v>30712.7</v>
      </c>
      <c r="F47" s="47">
        <v>33747.3</v>
      </c>
      <c r="G47" s="47">
        <v>36178.3</v>
      </c>
      <c r="H47" s="47">
        <v>40753.5</v>
      </c>
    </row>
    <row r="48" spans="1:8" ht="12.75">
      <c r="A48" s="33" t="s">
        <v>183</v>
      </c>
      <c r="B48" s="33" t="s">
        <v>243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7">
        <v>1706.4</v>
      </c>
    </row>
    <row r="49" spans="1:8" ht="12.75">
      <c r="A49" s="33" t="s">
        <v>183</v>
      </c>
      <c r="B49" s="33" t="s">
        <v>244</v>
      </c>
      <c r="C49" s="48">
        <v>0</v>
      </c>
      <c r="D49" s="48">
        <v>0</v>
      </c>
      <c r="E49" s="47">
        <v>330.3</v>
      </c>
      <c r="F49" s="47">
        <v>458.7</v>
      </c>
      <c r="G49" s="47">
        <v>551.7</v>
      </c>
      <c r="H49" s="47">
        <v>477.5</v>
      </c>
    </row>
    <row r="50" spans="1:8" ht="12.75">
      <c r="A50" s="33" t="s">
        <v>183</v>
      </c>
      <c r="B50" s="33" t="s">
        <v>296</v>
      </c>
      <c r="C50" s="47">
        <v>4892.7</v>
      </c>
      <c r="D50" s="47">
        <v>1088.9</v>
      </c>
      <c r="E50" s="47">
        <v>476.7</v>
      </c>
      <c r="F50" s="47">
        <v>672.9</v>
      </c>
      <c r="G50" s="47">
        <v>750.1</v>
      </c>
      <c r="H50" s="47">
        <v>808.2</v>
      </c>
    </row>
    <row r="51" spans="1:8" ht="12.75">
      <c r="A51" s="33" t="s">
        <v>183</v>
      </c>
      <c r="B51" s="33" t="s">
        <v>85</v>
      </c>
      <c r="C51" s="47">
        <v>77994.6</v>
      </c>
      <c r="D51" s="47">
        <v>22152.5</v>
      </c>
      <c r="E51" s="47">
        <v>10818.3</v>
      </c>
      <c r="F51" s="47">
        <v>16921.2</v>
      </c>
      <c r="G51" s="47">
        <v>14034.5</v>
      </c>
      <c r="H51" s="47">
        <v>8264.7</v>
      </c>
    </row>
    <row r="52" spans="1:8" ht="12.75">
      <c r="A52" s="33" t="s">
        <v>206</v>
      </c>
      <c r="B52" s="33" t="s">
        <v>181</v>
      </c>
      <c r="C52" s="47">
        <v>266275.6</v>
      </c>
      <c r="D52" s="47">
        <v>290590</v>
      </c>
      <c r="E52" s="47">
        <v>335009.9</v>
      </c>
      <c r="F52" s="47">
        <v>356559.5</v>
      </c>
      <c r="G52" s="47">
        <v>356652.9</v>
      </c>
      <c r="H52" s="47">
        <v>362305.7</v>
      </c>
    </row>
    <row r="53" spans="1:8" ht="12.75">
      <c r="A53" s="33" t="s">
        <v>206</v>
      </c>
      <c r="B53" s="33" t="s">
        <v>212</v>
      </c>
      <c r="C53" s="47">
        <v>159816.7</v>
      </c>
      <c r="D53" s="47">
        <v>149354.1</v>
      </c>
      <c r="E53" s="47">
        <v>179464.6</v>
      </c>
      <c r="F53" s="47">
        <v>224437.2</v>
      </c>
      <c r="G53" s="47">
        <v>244490.3</v>
      </c>
      <c r="H53" s="47">
        <v>258820.6</v>
      </c>
    </row>
    <row r="54" spans="1:8" ht="12.75">
      <c r="A54" s="33" t="s">
        <v>206</v>
      </c>
      <c r="B54" s="33" t="s">
        <v>213</v>
      </c>
      <c r="C54" s="47">
        <v>18971.8</v>
      </c>
      <c r="D54" s="47">
        <v>18165.8</v>
      </c>
      <c r="E54" s="47">
        <v>23348.2</v>
      </c>
      <c r="F54" s="47">
        <v>25661.4</v>
      </c>
      <c r="G54" s="47">
        <v>23904</v>
      </c>
      <c r="H54" s="47">
        <v>29419.1</v>
      </c>
    </row>
    <row r="55" spans="1:8" ht="12.75">
      <c r="A55" s="33" t="s">
        <v>206</v>
      </c>
      <c r="B55" s="33" t="s">
        <v>214</v>
      </c>
      <c r="C55" s="47">
        <v>721.7</v>
      </c>
      <c r="D55" s="47">
        <v>2085.5</v>
      </c>
      <c r="E55" s="47">
        <v>2020.9</v>
      </c>
      <c r="F55" s="47">
        <v>2605</v>
      </c>
      <c r="G55" s="47">
        <v>3573.2</v>
      </c>
      <c r="H55" s="47">
        <v>4042.5</v>
      </c>
    </row>
    <row r="56" spans="1:8" ht="12.75">
      <c r="A56" s="33" t="s">
        <v>206</v>
      </c>
      <c r="B56" s="33" t="s">
        <v>215</v>
      </c>
      <c r="C56" s="47">
        <v>6591.3</v>
      </c>
      <c r="D56" s="47">
        <v>972</v>
      </c>
      <c r="E56" s="47">
        <v>1082.2</v>
      </c>
      <c r="F56" s="47">
        <v>1255.1</v>
      </c>
      <c r="G56" s="47">
        <v>1634.8</v>
      </c>
      <c r="H56" s="47">
        <v>2006.7</v>
      </c>
    </row>
    <row r="57" spans="1:8" ht="12.75">
      <c r="A57" s="33" t="s">
        <v>206</v>
      </c>
      <c r="B57" s="33" t="s">
        <v>80</v>
      </c>
      <c r="C57" s="47">
        <v>5782.7</v>
      </c>
      <c r="D57" s="47">
        <v>9155.1</v>
      </c>
      <c r="E57" s="47">
        <v>18268.8</v>
      </c>
      <c r="F57" s="47">
        <v>17759</v>
      </c>
      <c r="G57" s="47">
        <v>12968.5</v>
      </c>
      <c r="H57" s="47">
        <v>12446.7</v>
      </c>
    </row>
    <row r="58" spans="1:8" ht="12.75">
      <c r="A58" s="33" t="s">
        <v>206</v>
      </c>
      <c r="B58" s="33" t="s">
        <v>295</v>
      </c>
      <c r="C58" s="47">
        <v>10183.8</v>
      </c>
      <c r="D58" s="47">
        <v>15177.5</v>
      </c>
      <c r="E58" s="47">
        <v>22075.6</v>
      </c>
      <c r="F58" s="47">
        <v>27135.7</v>
      </c>
      <c r="G58" s="47">
        <v>18560.8</v>
      </c>
      <c r="H58" s="47">
        <v>21247.9</v>
      </c>
    </row>
    <row r="59" spans="1:8" ht="12.75">
      <c r="A59" s="33" t="s">
        <v>206</v>
      </c>
      <c r="B59" s="33" t="s">
        <v>217</v>
      </c>
      <c r="C59" s="47">
        <v>9.6</v>
      </c>
      <c r="D59" s="47">
        <v>159.8</v>
      </c>
      <c r="E59" s="47">
        <v>140.3</v>
      </c>
      <c r="F59" s="47">
        <v>240.3</v>
      </c>
      <c r="G59" s="47">
        <v>396.7</v>
      </c>
      <c r="H59" s="47">
        <v>1160.3</v>
      </c>
    </row>
    <row r="60" spans="1:8" ht="12.75">
      <c r="A60" s="33" t="s">
        <v>206</v>
      </c>
      <c r="B60" s="33" t="s">
        <v>218</v>
      </c>
      <c r="C60" s="47">
        <v>675.3</v>
      </c>
      <c r="D60" s="47">
        <v>1000.5</v>
      </c>
      <c r="E60" s="47">
        <v>1354.7</v>
      </c>
      <c r="F60" s="47">
        <v>1445</v>
      </c>
      <c r="G60" s="47">
        <v>1463.9</v>
      </c>
      <c r="H60" s="47">
        <v>1268.5</v>
      </c>
    </row>
    <row r="61" spans="1:8" ht="12.75">
      <c r="A61" s="33" t="s">
        <v>206</v>
      </c>
      <c r="B61" s="33" t="s">
        <v>219</v>
      </c>
      <c r="C61" s="47">
        <v>7490.3</v>
      </c>
      <c r="D61" s="47">
        <v>4137</v>
      </c>
      <c r="E61" s="47">
        <v>4109.3</v>
      </c>
      <c r="F61" s="47">
        <v>5960.3</v>
      </c>
      <c r="G61" s="47">
        <v>9660.4</v>
      </c>
      <c r="H61" s="47">
        <v>15705</v>
      </c>
    </row>
    <row r="62" spans="1:8" ht="12.75">
      <c r="A62" s="33" t="s">
        <v>206</v>
      </c>
      <c r="B62" s="33" t="s">
        <v>220</v>
      </c>
      <c r="C62" s="47">
        <v>12117.9</v>
      </c>
      <c r="D62" s="47">
        <v>8608.9</v>
      </c>
      <c r="E62" s="47">
        <v>7518.6</v>
      </c>
      <c r="F62" s="47">
        <v>8438.1</v>
      </c>
      <c r="G62" s="47">
        <v>11610.1</v>
      </c>
      <c r="H62" s="47">
        <v>21230.2</v>
      </c>
    </row>
    <row r="63" spans="1:8" ht="12.75">
      <c r="A63" s="33" t="s">
        <v>206</v>
      </c>
      <c r="B63" s="33" t="s">
        <v>221</v>
      </c>
      <c r="C63" s="47">
        <v>14686.1</v>
      </c>
      <c r="D63" s="47">
        <v>15913.8</v>
      </c>
      <c r="E63" s="47">
        <v>22820</v>
      </c>
      <c r="F63" s="47">
        <v>27778.6</v>
      </c>
      <c r="G63" s="47">
        <v>23296.9</v>
      </c>
      <c r="H63" s="47">
        <v>19180.2</v>
      </c>
    </row>
    <row r="64" spans="1:8" ht="12.75">
      <c r="A64" s="33" t="s">
        <v>206</v>
      </c>
      <c r="B64" s="33" t="s">
        <v>222</v>
      </c>
      <c r="C64" s="47">
        <v>3367.8</v>
      </c>
      <c r="D64" s="47">
        <v>2281</v>
      </c>
      <c r="E64" s="47">
        <v>1781.5</v>
      </c>
      <c r="F64" s="47">
        <v>1914.7</v>
      </c>
      <c r="G64" s="47">
        <v>1957.6</v>
      </c>
      <c r="H64" s="47">
        <v>1579.4</v>
      </c>
    </row>
    <row r="65" spans="1:8" ht="12.75">
      <c r="A65" s="33" t="s">
        <v>206</v>
      </c>
      <c r="B65" s="33" t="s">
        <v>210</v>
      </c>
      <c r="C65" s="47">
        <v>19732.9</v>
      </c>
      <c r="D65" s="47">
        <v>17203.3</v>
      </c>
      <c r="E65" s="47">
        <v>21767.6</v>
      </c>
      <c r="F65" s="47">
        <v>29703.1</v>
      </c>
      <c r="G65" s="47">
        <v>30095.2</v>
      </c>
      <c r="H65" s="47">
        <v>21189.3</v>
      </c>
    </row>
    <row r="66" spans="1:8" ht="12.75">
      <c r="A66" s="33" t="s">
        <v>206</v>
      </c>
      <c r="B66" s="33" t="s">
        <v>223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</row>
    <row r="67" spans="1:8" ht="12.75">
      <c r="A67" s="33" t="s">
        <v>206</v>
      </c>
      <c r="B67" s="33" t="s">
        <v>224</v>
      </c>
      <c r="C67" s="47">
        <v>217</v>
      </c>
      <c r="D67" s="47">
        <v>48</v>
      </c>
      <c r="E67" s="47">
        <v>114.9</v>
      </c>
      <c r="F67" s="47">
        <v>500.3</v>
      </c>
      <c r="G67" s="47">
        <v>266.5</v>
      </c>
      <c r="H67" s="47">
        <v>826.3</v>
      </c>
    </row>
    <row r="68" spans="1:8" ht="12.75">
      <c r="A68" s="33" t="s">
        <v>206</v>
      </c>
      <c r="B68" s="33" t="s">
        <v>225</v>
      </c>
      <c r="C68" s="47">
        <v>9553.3</v>
      </c>
      <c r="D68" s="47">
        <v>1740.2</v>
      </c>
      <c r="E68" s="47">
        <v>3182.5</v>
      </c>
      <c r="F68" s="47">
        <v>6985.6</v>
      </c>
      <c r="G68" s="47">
        <v>7608</v>
      </c>
      <c r="H68" s="47">
        <v>7144.1</v>
      </c>
    </row>
    <row r="69" spans="1:8" ht="12.75">
      <c r="A69" s="33" t="s">
        <v>206</v>
      </c>
      <c r="B69" s="33" t="s">
        <v>226</v>
      </c>
      <c r="C69" s="47">
        <v>14.2</v>
      </c>
      <c r="D69" s="47">
        <v>3.9</v>
      </c>
      <c r="E69" s="47">
        <v>20.7</v>
      </c>
      <c r="F69" s="47">
        <v>15.6</v>
      </c>
      <c r="G69" s="47">
        <v>10.3</v>
      </c>
      <c r="H69" s="47">
        <v>4.9</v>
      </c>
    </row>
    <row r="70" spans="1:8" ht="12.75">
      <c r="A70" s="33" t="s">
        <v>206</v>
      </c>
      <c r="B70" s="33" t="s">
        <v>227</v>
      </c>
      <c r="C70" s="47">
        <v>1513.8</v>
      </c>
      <c r="D70" s="47">
        <v>2146.5</v>
      </c>
      <c r="E70" s="47">
        <v>1794.4</v>
      </c>
      <c r="F70" s="47">
        <v>3010</v>
      </c>
      <c r="G70" s="47">
        <v>2716.4</v>
      </c>
      <c r="H70" s="47">
        <v>3084.1</v>
      </c>
    </row>
    <row r="71" spans="1:8" ht="12.75">
      <c r="A71" s="33" t="s">
        <v>206</v>
      </c>
      <c r="B71" s="33" t="s">
        <v>228</v>
      </c>
      <c r="C71" s="47">
        <v>0</v>
      </c>
      <c r="D71" s="47">
        <v>0</v>
      </c>
      <c r="E71" s="47">
        <v>0</v>
      </c>
      <c r="F71" s="47">
        <v>0</v>
      </c>
      <c r="G71" s="47">
        <v>16.4</v>
      </c>
      <c r="H71" s="47">
        <v>198.6</v>
      </c>
    </row>
    <row r="72" spans="1:8" ht="12.75">
      <c r="A72" s="33" t="s">
        <v>206</v>
      </c>
      <c r="B72" s="33" t="s">
        <v>229</v>
      </c>
      <c r="C72" s="47">
        <v>59378</v>
      </c>
      <c r="D72" s="47">
        <v>56461.4</v>
      </c>
      <c r="E72" s="47">
        <v>61891.7</v>
      </c>
      <c r="F72" s="47">
        <v>77031.1</v>
      </c>
      <c r="G72" s="47">
        <v>101631.3</v>
      </c>
      <c r="H72" s="47">
        <v>99242.3</v>
      </c>
    </row>
    <row r="73" spans="1:8" ht="12.75">
      <c r="A73" s="33" t="s">
        <v>206</v>
      </c>
      <c r="B73" s="33" t="s">
        <v>230</v>
      </c>
      <c r="C73" s="47">
        <v>538.5</v>
      </c>
      <c r="D73" s="47">
        <v>920.4</v>
      </c>
      <c r="E73" s="47">
        <v>1455.1</v>
      </c>
      <c r="F73" s="47">
        <v>2176.6</v>
      </c>
      <c r="G73" s="47">
        <v>2198.3</v>
      </c>
      <c r="H73" s="47">
        <v>2438.4</v>
      </c>
    </row>
    <row r="74" spans="1:8" ht="12.75">
      <c r="A74" s="33" t="s">
        <v>206</v>
      </c>
      <c r="B74" s="33" t="s">
        <v>231</v>
      </c>
      <c r="C74" s="47">
        <v>1480.6</v>
      </c>
      <c r="D74" s="47">
        <v>904.2</v>
      </c>
      <c r="E74" s="47">
        <v>1913.3</v>
      </c>
      <c r="F74" s="47">
        <v>2988.4</v>
      </c>
      <c r="G74" s="47">
        <v>3515.6</v>
      </c>
      <c r="H74" s="47">
        <v>7427.8</v>
      </c>
    </row>
    <row r="75" spans="1:8" ht="12.75">
      <c r="A75" s="33" t="s">
        <v>206</v>
      </c>
      <c r="B75" s="33" t="s">
        <v>232</v>
      </c>
      <c r="C75" s="47">
        <v>2490.7</v>
      </c>
      <c r="D75" s="47">
        <v>3826.7</v>
      </c>
      <c r="E75" s="47">
        <v>1437.9</v>
      </c>
      <c r="F75" s="47">
        <v>2411.8</v>
      </c>
      <c r="G75" s="47">
        <v>2863.1</v>
      </c>
      <c r="H75" s="47">
        <v>4786.7</v>
      </c>
    </row>
    <row r="76" spans="1:8" ht="12.75">
      <c r="A76" s="33" t="s">
        <v>206</v>
      </c>
      <c r="B76" s="33" t="s">
        <v>81</v>
      </c>
      <c r="C76" s="47">
        <v>2996.3</v>
      </c>
      <c r="D76" s="47">
        <v>4828.2</v>
      </c>
      <c r="E76" s="47">
        <v>2878.8</v>
      </c>
      <c r="F76" s="47">
        <v>5916.8</v>
      </c>
      <c r="G76" s="47">
        <v>3626</v>
      </c>
      <c r="H76" s="47">
        <v>4781</v>
      </c>
    </row>
    <row r="77" spans="1:8" ht="12.75">
      <c r="A77" s="33" t="s">
        <v>206</v>
      </c>
      <c r="B77" s="33" t="s">
        <v>233</v>
      </c>
      <c r="C77" s="47">
        <v>231.2</v>
      </c>
      <c r="D77" s="47">
        <v>87</v>
      </c>
      <c r="E77" s="47">
        <v>238.3</v>
      </c>
      <c r="F77" s="47">
        <v>219.9</v>
      </c>
      <c r="G77" s="47">
        <v>687.4</v>
      </c>
      <c r="H77" s="47">
        <v>1422.3</v>
      </c>
    </row>
    <row r="78" spans="1:8" ht="12.75">
      <c r="A78" s="33" t="s">
        <v>206</v>
      </c>
      <c r="B78" s="33" t="s">
        <v>234</v>
      </c>
      <c r="C78" s="47">
        <v>1813.2</v>
      </c>
      <c r="D78" s="47">
        <v>1757.4</v>
      </c>
      <c r="E78" s="47">
        <v>2922.9</v>
      </c>
      <c r="F78" s="47">
        <v>3643.3</v>
      </c>
      <c r="G78" s="47">
        <v>3395.6</v>
      </c>
      <c r="H78" s="47">
        <v>3688</v>
      </c>
    </row>
    <row r="79" spans="1:8" ht="12.75">
      <c r="A79" s="33" t="s">
        <v>206</v>
      </c>
      <c r="B79" s="33" t="s">
        <v>235</v>
      </c>
      <c r="C79" s="47">
        <v>1713.1</v>
      </c>
      <c r="D79" s="47">
        <v>4142.3</v>
      </c>
      <c r="E79" s="47">
        <v>5066.2</v>
      </c>
      <c r="F79" s="47">
        <v>5090.6</v>
      </c>
      <c r="G79" s="47">
        <v>6825.6</v>
      </c>
      <c r="H79" s="47">
        <v>8668.5</v>
      </c>
    </row>
    <row r="80" spans="1:8" ht="12.75">
      <c r="A80" s="33" t="s">
        <v>206</v>
      </c>
      <c r="B80" s="33" t="s">
        <v>236</v>
      </c>
      <c r="C80" s="47">
        <v>8641.9</v>
      </c>
      <c r="D80" s="47">
        <v>9833.9</v>
      </c>
      <c r="E80" s="47">
        <v>11083</v>
      </c>
      <c r="F80" s="47">
        <v>10597.6</v>
      </c>
      <c r="G80" s="47">
        <v>12837.5</v>
      </c>
      <c r="H80" s="47">
        <v>12914.3</v>
      </c>
    </row>
    <row r="81" spans="1:8" ht="12.75">
      <c r="A81" s="33" t="s">
        <v>206</v>
      </c>
      <c r="B81" s="33" t="s">
        <v>79</v>
      </c>
      <c r="C81" s="47">
        <v>75362.8</v>
      </c>
      <c r="D81" s="47">
        <v>109029.6</v>
      </c>
      <c r="E81" s="47">
        <v>114722.4</v>
      </c>
      <c r="F81" s="47">
        <v>86075.7</v>
      </c>
      <c r="G81" s="47">
        <v>69333</v>
      </c>
      <c r="H81" s="47">
        <v>55202.4</v>
      </c>
    </row>
    <row r="82" spans="1:8" ht="12.75">
      <c r="A82" s="33" t="s">
        <v>206</v>
      </c>
      <c r="B82" s="33" t="s">
        <v>237</v>
      </c>
      <c r="C82" s="47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</row>
    <row r="83" spans="1:8" ht="12.75">
      <c r="A83" s="33" t="s">
        <v>206</v>
      </c>
      <c r="B83" s="33" t="s">
        <v>83</v>
      </c>
      <c r="C83" s="47">
        <v>77130.4</v>
      </c>
      <c r="D83" s="47">
        <v>139785.1</v>
      </c>
      <c r="E83" s="47">
        <v>161129.9</v>
      </c>
      <c r="F83" s="47">
        <v>128492.1</v>
      </c>
      <c r="G83" s="47">
        <v>92217.9</v>
      </c>
      <c r="H83" s="47">
        <v>81313.7</v>
      </c>
    </row>
    <row r="84" spans="1:8" ht="12.75">
      <c r="A84" s="33" t="s">
        <v>206</v>
      </c>
      <c r="B84" s="33" t="s">
        <v>238</v>
      </c>
      <c r="C84" s="48">
        <v>0</v>
      </c>
      <c r="D84" s="48">
        <v>0</v>
      </c>
      <c r="E84" s="48">
        <v>0</v>
      </c>
      <c r="F84" s="47">
        <v>1</v>
      </c>
      <c r="G84" s="47">
        <v>17.8</v>
      </c>
      <c r="H84" s="47">
        <v>11.7</v>
      </c>
    </row>
    <row r="85" spans="1:8" ht="12.75">
      <c r="A85" s="33" t="s">
        <v>206</v>
      </c>
      <c r="B85" s="33" t="s">
        <v>239</v>
      </c>
      <c r="C85" s="47">
        <v>254</v>
      </c>
      <c r="D85" s="47">
        <v>45.6</v>
      </c>
      <c r="E85" s="47">
        <v>222.3</v>
      </c>
      <c r="F85" s="47">
        <v>328</v>
      </c>
      <c r="G85" s="47">
        <v>328.7</v>
      </c>
      <c r="H85" s="47">
        <v>165.7</v>
      </c>
    </row>
    <row r="86" spans="1:8" ht="12.75">
      <c r="A86" s="33" t="s">
        <v>206</v>
      </c>
      <c r="B86" s="33" t="s">
        <v>240</v>
      </c>
      <c r="C86" s="47">
        <v>57.1</v>
      </c>
      <c r="D86" s="47">
        <v>0</v>
      </c>
      <c r="E86" s="47">
        <v>0</v>
      </c>
      <c r="F86" s="47">
        <v>45.6</v>
      </c>
      <c r="G86" s="47">
        <v>469.1</v>
      </c>
      <c r="H86" s="47">
        <v>1097.3</v>
      </c>
    </row>
    <row r="87" spans="1:8" ht="12.75">
      <c r="A87" s="33" t="s">
        <v>206</v>
      </c>
      <c r="B87" s="33" t="s">
        <v>241</v>
      </c>
      <c r="C87" s="48">
        <v>0</v>
      </c>
      <c r="D87" s="48">
        <v>0</v>
      </c>
      <c r="E87" s="48">
        <v>0</v>
      </c>
      <c r="F87" s="47">
        <v>101.9</v>
      </c>
      <c r="G87" s="47">
        <v>373.8</v>
      </c>
      <c r="H87" s="47">
        <v>663.4</v>
      </c>
    </row>
    <row r="88" spans="1:8" ht="12.75">
      <c r="A88" s="33" t="s">
        <v>206</v>
      </c>
      <c r="B88" s="33" t="s">
        <v>242</v>
      </c>
      <c r="C88" s="47">
        <v>1885.5</v>
      </c>
      <c r="D88" s="47">
        <v>1622</v>
      </c>
      <c r="E88" s="47">
        <v>1292.8</v>
      </c>
      <c r="F88" s="47">
        <v>5458</v>
      </c>
      <c r="G88" s="47">
        <v>6459.3</v>
      </c>
      <c r="H88" s="47">
        <v>7077.6</v>
      </c>
    </row>
    <row r="89" spans="1:8" ht="12.75">
      <c r="A89" s="33" t="s">
        <v>206</v>
      </c>
      <c r="B89" s="33" t="s">
        <v>243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7">
        <v>302.6</v>
      </c>
    </row>
    <row r="90" spans="1:8" ht="12.75">
      <c r="A90" s="33" t="s">
        <v>206</v>
      </c>
      <c r="B90" s="33" t="s">
        <v>244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7">
        <v>2</v>
      </c>
    </row>
    <row r="91" spans="1:8" ht="12.75">
      <c r="A91" s="33" t="s">
        <v>206</v>
      </c>
      <c r="B91" s="33" t="s">
        <v>296</v>
      </c>
      <c r="C91" s="48">
        <v>0</v>
      </c>
      <c r="D91" s="48">
        <v>0</v>
      </c>
      <c r="E91" s="48">
        <v>0</v>
      </c>
      <c r="F91" s="47">
        <v>3.1</v>
      </c>
      <c r="G91" s="47">
        <v>9.1</v>
      </c>
      <c r="H91" s="47">
        <v>17.6</v>
      </c>
    </row>
    <row r="92" spans="1:8" ht="12.75">
      <c r="A92" s="33" t="s">
        <v>206</v>
      </c>
      <c r="B92" s="33" t="s">
        <v>85</v>
      </c>
      <c r="C92" s="47">
        <v>21512.7</v>
      </c>
      <c r="D92" s="47">
        <v>1462.3</v>
      </c>
      <c r="E92" s="47">
        <v>2429.7</v>
      </c>
      <c r="F92" s="47">
        <v>7600</v>
      </c>
      <c r="G92" s="47">
        <v>4103.3</v>
      </c>
      <c r="H92" s="47">
        <v>816.7</v>
      </c>
    </row>
    <row r="93" spans="1:8" ht="12.75">
      <c r="A93" s="33" t="s">
        <v>297</v>
      </c>
      <c r="B93" s="33" t="s">
        <v>181</v>
      </c>
      <c r="C93" s="47">
        <v>35293.8</v>
      </c>
      <c r="D93" s="47">
        <v>34639.7</v>
      </c>
      <c r="E93" s="47">
        <v>41982.6</v>
      </c>
      <c r="F93" s="47">
        <v>48705.4</v>
      </c>
      <c r="G93" s="47">
        <v>48955.8</v>
      </c>
      <c r="H93" s="47">
        <v>41622</v>
      </c>
    </row>
    <row r="94" spans="1:8" ht="12.75">
      <c r="A94" s="33" t="s">
        <v>297</v>
      </c>
      <c r="B94" s="33" t="s">
        <v>212</v>
      </c>
      <c r="C94" s="47">
        <v>30680</v>
      </c>
      <c r="D94" s="47">
        <v>29155</v>
      </c>
      <c r="E94" s="47">
        <v>36924.4</v>
      </c>
      <c r="F94" s="47">
        <v>43543.6</v>
      </c>
      <c r="G94" s="47">
        <v>43254.3</v>
      </c>
      <c r="H94" s="47">
        <v>36551.3</v>
      </c>
    </row>
    <row r="95" spans="1:8" ht="12.75">
      <c r="A95" s="33" t="s">
        <v>297</v>
      </c>
      <c r="B95" s="33" t="s">
        <v>213</v>
      </c>
      <c r="C95" s="47">
        <v>4052</v>
      </c>
      <c r="D95" s="47">
        <v>3868.2</v>
      </c>
      <c r="E95" s="47">
        <v>5340.7</v>
      </c>
      <c r="F95" s="47">
        <v>7630.3</v>
      </c>
      <c r="G95" s="47">
        <v>7596.4</v>
      </c>
      <c r="H95" s="47">
        <v>5380.7</v>
      </c>
    </row>
    <row r="96" spans="1:8" ht="12.75">
      <c r="A96" s="33" t="s">
        <v>297</v>
      </c>
      <c r="B96" s="33" t="s">
        <v>214</v>
      </c>
      <c r="C96" s="47">
        <v>56.4</v>
      </c>
      <c r="D96" s="47">
        <v>267.1</v>
      </c>
      <c r="E96" s="47">
        <v>65.6</v>
      </c>
      <c r="F96" s="47">
        <v>112.7</v>
      </c>
      <c r="G96" s="47">
        <v>96.5</v>
      </c>
      <c r="H96" s="47">
        <v>81.4</v>
      </c>
    </row>
    <row r="97" spans="1:8" ht="12.75">
      <c r="A97" s="33" t="s">
        <v>297</v>
      </c>
      <c r="B97" s="33" t="s">
        <v>215</v>
      </c>
      <c r="C97" s="47">
        <v>0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</row>
    <row r="98" spans="1:8" ht="12.75">
      <c r="A98" s="33" t="s">
        <v>297</v>
      </c>
      <c r="B98" s="33" t="s">
        <v>80</v>
      </c>
      <c r="C98" s="47">
        <v>954.9</v>
      </c>
      <c r="D98" s="47">
        <v>1576.8</v>
      </c>
      <c r="E98" s="47">
        <v>1282.3</v>
      </c>
      <c r="F98" s="47">
        <v>763.8</v>
      </c>
      <c r="G98" s="47">
        <v>687.2</v>
      </c>
      <c r="H98" s="47">
        <v>735.9</v>
      </c>
    </row>
    <row r="99" spans="1:8" ht="12.75">
      <c r="A99" s="33" t="s">
        <v>297</v>
      </c>
      <c r="B99" s="33" t="s">
        <v>295</v>
      </c>
      <c r="C99" s="47">
        <v>2484.2</v>
      </c>
      <c r="D99" s="47">
        <v>2056</v>
      </c>
      <c r="E99" s="47">
        <v>2183.4</v>
      </c>
      <c r="F99" s="47">
        <v>2469.3</v>
      </c>
      <c r="G99" s="47">
        <v>2754.9</v>
      </c>
      <c r="H99" s="47">
        <v>2292.7</v>
      </c>
    </row>
    <row r="100" spans="1:8" ht="12.75">
      <c r="A100" s="33" t="s">
        <v>297</v>
      </c>
      <c r="B100" s="33" t="s">
        <v>217</v>
      </c>
      <c r="C100" s="47">
        <v>179.1</v>
      </c>
      <c r="D100" s="47">
        <v>88.8</v>
      </c>
      <c r="E100" s="47">
        <v>105.1</v>
      </c>
      <c r="F100" s="47">
        <v>119.7</v>
      </c>
      <c r="G100" s="47">
        <v>217.1</v>
      </c>
      <c r="H100" s="47">
        <v>319</v>
      </c>
    </row>
    <row r="101" spans="1:8" ht="12.75">
      <c r="A101" s="33" t="s">
        <v>297</v>
      </c>
      <c r="B101" s="33" t="s">
        <v>218</v>
      </c>
      <c r="C101" s="47">
        <v>17.9</v>
      </c>
      <c r="D101" s="47">
        <v>117.1</v>
      </c>
      <c r="E101" s="47">
        <v>153.3</v>
      </c>
      <c r="F101" s="47">
        <v>105.7</v>
      </c>
      <c r="G101" s="47">
        <v>84.7</v>
      </c>
      <c r="H101" s="47">
        <v>129.8</v>
      </c>
    </row>
    <row r="102" spans="1:8" ht="12.75">
      <c r="A102" s="33" t="s">
        <v>297</v>
      </c>
      <c r="B102" s="33" t="s">
        <v>219</v>
      </c>
      <c r="C102" s="47">
        <v>2532.7</v>
      </c>
      <c r="D102" s="47">
        <v>3551.1</v>
      </c>
      <c r="E102" s="47">
        <v>3575.3</v>
      </c>
      <c r="F102" s="47">
        <v>2845.1</v>
      </c>
      <c r="G102" s="47">
        <v>2712.5</v>
      </c>
      <c r="H102" s="47">
        <v>1864.9</v>
      </c>
    </row>
    <row r="103" spans="1:8" ht="12.75">
      <c r="A103" s="33" t="s">
        <v>297</v>
      </c>
      <c r="B103" s="33" t="s">
        <v>220</v>
      </c>
      <c r="C103" s="47">
        <v>3633.7</v>
      </c>
      <c r="D103" s="47">
        <v>3157</v>
      </c>
      <c r="E103" s="47">
        <v>5964.6</v>
      </c>
      <c r="F103" s="47">
        <v>7846.6</v>
      </c>
      <c r="G103" s="47">
        <v>8347.1</v>
      </c>
      <c r="H103" s="47">
        <v>7744</v>
      </c>
    </row>
    <row r="104" spans="1:8" ht="12.75">
      <c r="A104" s="33" t="s">
        <v>297</v>
      </c>
      <c r="B104" s="33" t="s">
        <v>221</v>
      </c>
      <c r="C104" s="47">
        <v>2439.9</v>
      </c>
      <c r="D104" s="47">
        <v>2109.3</v>
      </c>
      <c r="E104" s="47">
        <v>2795.7</v>
      </c>
      <c r="F104" s="47">
        <v>2558.5</v>
      </c>
      <c r="G104" s="47">
        <v>2294.4</v>
      </c>
      <c r="H104" s="47">
        <v>1808.5</v>
      </c>
    </row>
    <row r="105" spans="1:8" ht="12.75">
      <c r="A105" s="33" t="s">
        <v>297</v>
      </c>
      <c r="B105" s="33" t="s">
        <v>222</v>
      </c>
      <c r="C105" s="47">
        <v>46.1</v>
      </c>
      <c r="D105" s="47">
        <v>32.4</v>
      </c>
      <c r="E105" s="47">
        <v>17.6</v>
      </c>
      <c r="F105" s="47">
        <v>24.5</v>
      </c>
      <c r="G105" s="47">
        <v>6.8</v>
      </c>
      <c r="H105" s="47">
        <v>0</v>
      </c>
    </row>
    <row r="106" spans="1:8" ht="12.75">
      <c r="A106" s="33" t="s">
        <v>297</v>
      </c>
      <c r="B106" s="33" t="s">
        <v>210</v>
      </c>
      <c r="C106" s="47">
        <v>2658.1</v>
      </c>
      <c r="D106" s="47">
        <v>2421.6</v>
      </c>
      <c r="E106" s="47">
        <v>1645.5</v>
      </c>
      <c r="F106" s="47">
        <v>2241.5</v>
      </c>
      <c r="G106" s="47">
        <v>2974.7</v>
      </c>
      <c r="H106" s="47">
        <v>1912.8</v>
      </c>
    </row>
    <row r="107" spans="1:8" ht="12.75">
      <c r="A107" s="33" t="s">
        <v>297</v>
      </c>
      <c r="B107" s="33" t="s">
        <v>223</v>
      </c>
      <c r="C107" s="47">
        <v>57.1</v>
      </c>
      <c r="D107" s="47">
        <v>67</v>
      </c>
      <c r="E107" s="47">
        <v>188.9</v>
      </c>
      <c r="F107" s="47">
        <v>284.7</v>
      </c>
      <c r="G107" s="47">
        <v>182.4</v>
      </c>
      <c r="H107" s="47">
        <v>228</v>
      </c>
    </row>
    <row r="108" spans="1:8" ht="12.75">
      <c r="A108" s="33" t="s">
        <v>297</v>
      </c>
      <c r="B108" s="33" t="s">
        <v>224</v>
      </c>
      <c r="C108" s="47">
        <v>466.6</v>
      </c>
      <c r="D108" s="47">
        <v>147.7</v>
      </c>
      <c r="E108" s="47">
        <v>8.1</v>
      </c>
      <c r="F108" s="47">
        <v>257.6</v>
      </c>
      <c r="G108" s="47">
        <v>248.7</v>
      </c>
      <c r="H108" s="47">
        <v>229.6</v>
      </c>
    </row>
    <row r="109" spans="1:8" ht="12.75">
      <c r="A109" s="33" t="s">
        <v>297</v>
      </c>
      <c r="B109" s="33" t="s">
        <v>225</v>
      </c>
      <c r="C109" s="47">
        <v>92.7</v>
      </c>
      <c r="D109" s="47">
        <v>137.6</v>
      </c>
      <c r="E109" s="47">
        <v>91.3</v>
      </c>
      <c r="F109" s="47">
        <v>141.6</v>
      </c>
      <c r="G109" s="47">
        <v>139.9</v>
      </c>
      <c r="H109" s="47">
        <v>11.1</v>
      </c>
    </row>
    <row r="110" spans="1:8" ht="12.75">
      <c r="A110" s="33" t="s">
        <v>297</v>
      </c>
      <c r="B110" s="33" t="s">
        <v>226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</row>
    <row r="111" spans="1:8" ht="12.75">
      <c r="A111" s="33" t="s">
        <v>297</v>
      </c>
      <c r="B111" s="33" t="s">
        <v>227</v>
      </c>
      <c r="C111" s="48">
        <v>0</v>
      </c>
      <c r="D111" s="48">
        <v>0</v>
      </c>
      <c r="E111" s="47">
        <v>0</v>
      </c>
      <c r="F111" s="47">
        <v>0</v>
      </c>
      <c r="G111" s="47">
        <v>0</v>
      </c>
      <c r="H111" s="47">
        <v>0</v>
      </c>
    </row>
    <row r="112" spans="1:8" ht="12.75">
      <c r="A112" s="33" t="s">
        <v>297</v>
      </c>
      <c r="B112" s="33" t="s">
        <v>228</v>
      </c>
      <c r="C112" s="47">
        <v>30</v>
      </c>
      <c r="D112" s="47">
        <v>44.4</v>
      </c>
      <c r="E112" s="47">
        <v>652.8</v>
      </c>
      <c r="F112" s="47">
        <v>658.1</v>
      </c>
      <c r="G112" s="47">
        <v>1449.4</v>
      </c>
      <c r="H112" s="47">
        <v>1213.2</v>
      </c>
    </row>
    <row r="113" spans="1:8" ht="12.75">
      <c r="A113" s="33" t="s">
        <v>297</v>
      </c>
      <c r="B113" s="33" t="s">
        <v>229</v>
      </c>
      <c r="C113" s="47">
        <v>10849.8</v>
      </c>
      <c r="D113" s="47">
        <v>10553.3</v>
      </c>
      <c r="E113" s="47">
        <v>12869.4</v>
      </c>
      <c r="F113" s="47">
        <v>15264.5</v>
      </c>
      <c r="G113" s="47">
        <v>13543.9</v>
      </c>
      <c r="H113" s="47">
        <v>12640</v>
      </c>
    </row>
    <row r="114" spans="1:8" ht="12.75">
      <c r="A114" s="33" t="s">
        <v>297</v>
      </c>
      <c r="B114" s="33" t="s">
        <v>230</v>
      </c>
      <c r="C114" s="47">
        <v>16.3</v>
      </c>
      <c r="D114" s="47">
        <v>20.4</v>
      </c>
      <c r="E114" s="47">
        <v>23.5</v>
      </c>
      <c r="F114" s="47">
        <v>25.6</v>
      </c>
      <c r="G114" s="47">
        <v>22.5</v>
      </c>
      <c r="H114" s="47">
        <v>20.3</v>
      </c>
    </row>
    <row r="115" spans="1:8" ht="12.75">
      <c r="A115" s="33" t="s">
        <v>297</v>
      </c>
      <c r="B115" s="33" t="s">
        <v>231</v>
      </c>
      <c r="C115" s="47">
        <v>393.8</v>
      </c>
      <c r="D115" s="47">
        <v>138.6</v>
      </c>
      <c r="E115" s="47">
        <v>282</v>
      </c>
      <c r="F115" s="47">
        <v>321.4</v>
      </c>
      <c r="G115" s="47">
        <v>215.4</v>
      </c>
      <c r="H115" s="47">
        <v>147.3</v>
      </c>
    </row>
    <row r="116" spans="1:8" ht="12.75">
      <c r="A116" s="33" t="s">
        <v>297</v>
      </c>
      <c r="B116" s="33" t="s">
        <v>232</v>
      </c>
      <c r="C116" s="47">
        <v>608.2</v>
      </c>
      <c r="D116" s="47">
        <v>484.9</v>
      </c>
      <c r="E116" s="47">
        <v>662.1</v>
      </c>
      <c r="F116" s="47">
        <v>575.4</v>
      </c>
      <c r="G116" s="47">
        <v>457.9</v>
      </c>
      <c r="H116" s="47">
        <v>605.3</v>
      </c>
    </row>
    <row r="117" spans="1:8" ht="12.75">
      <c r="A117" s="33" t="s">
        <v>297</v>
      </c>
      <c r="B117" s="33" t="s">
        <v>81</v>
      </c>
      <c r="C117" s="48">
        <v>0</v>
      </c>
      <c r="D117" s="47">
        <v>0</v>
      </c>
      <c r="E117" s="47">
        <v>0</v>
      </c>
      <c r="F117" s="47">
        <v>0</v>
      </c>
      <c r="G117" s="47">
        <v>15.9</v>
      </c>
      <c r="H117" s="47">
        <v>80.1</v>
      </c>
    </row>
    <row r="118" spans="1:8" ht="12.75">
      <c r="A118" s="33" t="s">
        <v>297</v>
      </c>
      <c r="B118" s="33" t="s">
        <v>233</v>
      </c>
      <c r="C118" s="47">
        <v>0</v>
      </c>
      <c r="D118" s="47">
        <v>0</v>
      </c>
      <c r="E118" s="47">
        <v>0</v>
      </c>
      <c r="F118" s="47">
        <v>21</v>
      </c>
      <c r="G118" s="47">
        <v>18.2</v>
      </c>
      <c r="H118" s="47">
        <v>55.4</v>
      </c>
    </row>
    <row r="119" spans="1:8" ht="12.75">
      <c r="A119" s="33" t="s">
        <v>297</v>
      </c>
      <c r="B119" s="33" t="s">
        <v>234</v>
      </c>
      <c r="C119" s="47">
        <v>0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</row>
    <row r="120" spans="1:8" ht="12.75">
      <c r="A120" s="33" t="s">
        <v>297</v>
      </c>
      <c r="B120" s="33" t="s">
        <v>235</v>
      </c>
      <c r="C120" s="47">
        <v>561.5</v>
      </c>
      <c r="D120" s="47">
        <v>330.7</v>
      </c>
      <c r="E120" s="47">
        <v>664.6</v>
      </c>
      <c r="F120" s="47">
        <v>498.2</v>
      </c>
      <c r="G120" s="47">
        <v>209.6</v>
      </c>
      <c r="H120" s="47">
        <v>96.1</v>
      </c>
    </row>
    <row r="121" spans="1:8" ht="12.75">
      <c r="A121" s="33" t="s">
        <v>297</v>
      </c>
      <c r="B121" s="33" t="s">
        <v>236</v>
      </c>
      <c r="C121" s="47">
        <v>660.1</v>
      </c>
      <c r="D121" s="47">
        <v>1037.9</v>
      </c>
      <c r="E121" s="47">
        <v>1345.4</v>
      </c>
      <c r="F121" s="47">
        <v>1916.5</v>
      </c>
      <c r="G121" s="47">
        <v>1939.5</v>
      </c>
      <c r="H121" s="47">
        <v>1704.1</v>
      </c>
    </row>
    <row r="122" spans="1:8" ht="12.75">
      <c r="A122" s="33" t="s">
        <v>297</v>
      </c>
      <c r="B122" s="33" t="s">
        <v>79</v>
      </c>
      <c r="C122" s="47">
        <v>2502.6</v>
      </c>
      <c r="D122" s="47">
        <v>2432</v>
      </c>
      <c r="E122" s="47">
        <v>2065.3</v>
      </c>
      <c r="F122" s="47">
        <v>2022.9</v>
      </c>
      <c r="G122" s="47">
        <v>2740.3</v>
      </c>
      <c r="H122" s="47">
        <v>2322</v>
      </c>
    </row>
    <row r="123" spans="1:8" ht="12.75">
      <c r="A123" s="33" t="s">
        <v>297</v>
      </c>
      <c r="B123" s="33" t="s">
        <v>237</v>
      </c>
      <c r="C123" s="47">
        <v>31.8</v>
      </c>
      <c r="D123" s="47">
        <v>45.8</v>
      </c>
      <c r="E123" s="47">
        <v>69.1</v>
      </c>
      <c r="F123" s="47">
        <v>65.4</v>
      </c>
      <c r="G123" s="47">
        <v>57.5</v>
      </c>
      <c r="H123" s="47">
        <v>23</v>
      </c>
    </row>
    <row r="124" spans="1:8" ht="12.75">
      <c r="A124" s="33" t="s">
        <v>297</v>
      </c>
      <c r="B124" s="33" t="s">
        <v>83</v>
      </c>
      <c r="C124" s="47">
        <v>445</v>
      </c>
      <c r="D124" s="47">
        <v>700.9</v>
      </c>
      <c r="E124" s="47">
        <v>822.9</v>
      </c>
      <c r="F124" s="47">
        <v>694.8</v>
      </c>
      <c r="G124" s="47">
        <v>387.5</v>
      </c>
      <c r="H124" s="47">
        <v>144.5</v>
      </c>
    </row>
    <row r="125" spans="1:8" ht="12.75">
      <c r="A125" s="33" t="s">
        <v>297</v>
      </c>
      <c r="B125" s="33" t="s">
        <v>238</v>
      </c>
      <c r="C125" s="48">
        <v>0</v>
      </c>
      <c r="D125" s="48">
        <v>0</v>
      </c>
      <c r="E125" s="48">
        <v>0</v>
      </c>
      <c r="F125" s="47">
        <v>0</v>
      </c>
      <c r="G125" s="47">
        <v>0</v>
      </c>
      <c r="H125" s="47">
        <v>0</v>
      </c>
    </row>
    <row r="126" spans="1:8" ht="12.75">
      <c r="A126" s="33" t="s">
        <v>297</v>
      </c>
      <c r="B126" s="33" t="s">
        <v>239</v>
      </c>
      <c r="C126" s="48">
        <v>0</v>
      </c>
      <c r="D126" s="48">
        <v>0</v>
      </c>
      <c r="E126" s="48">
        <v>0</v>
      </c>
      <c r="F126" s="47">
        <v>0</v>
      </c>
      <c r="G126" s="47">
        <v>0</v>
      </c>
      <c r="H126" s="47">
        <v>0</v>
      </c>
    </row>
    <row r="127" spans="1:8" ht="12.75">
      <c r="A127" s="33" t="s">
        <v>297</v>
      </c>
      <c r="B127" s="33" t="s">
        <v>240</v>
      </c>
      <c r="C127" s="47">
        <v>0</v>
      </c>
      <c r="D127" s="47">
        <v>0</v>
      </c>
      <c r="E127" s="47">
        <v>0</v>
      </c>
      <c r="F127" s="47">
        <v>0</v>
      </c>
      <c r="G127" s="47">
        <v>0</v>
      </c>
      <c r="H127" s="47">
        <v>20.4</v>
      </c>
    </row>
    <row r="128" spans="1:8" ht="12.75">
      <c r="A128" s="33" t="s">
        <v>297</v>
      </c>
      <c r="B128" s="33" t="s">
        <v>241</v>
      </c>
      <c r="C128" s="48">
        <v>0</v>
      </c>
      <c r="D128" s="48">
        <v>0</v>
      </c>
      <c r="E128" s="48">
        <v>0</v>
      </c>
      <c r="F128" s="48">
        <v>0</v>
      </c>
      <c r="G128" s="47">
        <v>0</v>
      </c>
      <c r="H128" s="47">
        <v>15.7</v>
      </c>
    </row>
    <row r="129" spans="1:8" ht="12.75">
      <c r="A129" s="33" t="s">
        <v>297</v>
      </c>
      <c r="B129" s="33" t="s">
        <v>242</v>
      </c>
      <c r="C129" s="47">
        <v>119.6</v>
      </c>
      <c r="D129" s="47">
        <v>185.8</v>
      </c>
      <c r="E129" s="47">
        <v>400.2</v>
      </c>
      <c r="F129" s="47">
        <v>1058.6</v>
      </c>
      <c r="G129" s="47">
        <v>370.6</v>
      </c>
      <c r="H129" s="47">
        <v>994.1</v>
      </c>
    </row>
    <row r="130" spans="1:8" ht="12.75">
      <c r="A130" s="33" t="s">
        <v>297</v>
      </c>
      <c r="B130" s="33" t="s">
        <v>243</v>
      </c>
      <c r="C130" s="48">
        <v>0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</row>
    <row r="131" spans="1:8" ht="12.75">
      <c r="A131" s="33" t="s">
        <v>297</v>
      </c>
      <c r="B131" s="33" t="s">
        <v>244</v>
      </c>
      <c r="C131" s="48">
        <v>0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</row>
    <row r="132" spans="1:8" ht="12.75">
      <c r="A132" s="33" t="s">
        <v>297</v>
      </c>
      <c r="B132" s="33" t="s">
        <v>296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</row>
    <row r="133" spans="1:8" ht="12.75">
      <c r="A133" s="33" t="s">
        <v>297</v>
      </c>
      <c r="B133" s="33" t="s">
        <v>85</v>
      </c>
      <c r="C133" s="48">
        <v>0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</row>
    <row r="134" spans="1:8" ht="12.75">
      <c r="A134" s="33" t="s">
        <v>298</v>
      </c>
      <c r="B134" s="33" t="s">
        <v>181</v>
      </c>
      <c r="C134" s="47">
        <v>629968.6</v>
      </c>
      <c r="D134" s="47">
        <v>654415.1</v>
      </c>
      <c r="E134" s="47">
        <v>662320.6</v>
      </c>
      <c r="F134" s="47">
        <v>679933.9</v>
      </c>
      <c r="G134" s="47">
        <v>611685.1</v>
      </c>
      <c r="H134" s="47">
        <v>553167.5</v>
      </c>
    </row>
    <row r="135" spans="1:8" ht="12.75">
      <c r="A135" s="33" t="s">
        <v>298</v>
      </c>
      <c r="B135" s="33" t="s">
        <v>212</v>
      </c>
      <c r="C135" s="47">
        <v>467222.4</v>
      </c>
      <c r="D135" s="47">
        <v>491568</v>
      </c>
      <c r="E135" s="47">
        <v>504941.2</v>
      </c>
      <c r="F135" s="47">
        <v>515064.5</v>
      </c>
      <c r="G135" s="47">
        <v>458704.3</v>
      </c>
      <c r="H135" s="47">
        <v>412511.7</v>
      </c>
    </row>
    <row r="136" spans="1:8" ht="12.75">
      <c r="A136" s="33" t="s">
        <v>298</v>
      </c>
      <c r="B136" s="33" t="s">
        <v>213</v>
      </c>
      <c r="C136" s="47">
        <v>18345.6</v>
      </c>
      <c r="D136" s="47">
        <v>22613.2</v>
      </c>
      <c r="E136" s="47">
        <v>24057.6</v>
      </c>
      <c r="F136" s="47">
        <v>24670</v>
      </c>
      <c r="G136" s="47">
        <v>24407.4</v>
      </c>
      <c r="H136" s="47">
        <v>23249.1</v>
      </c>
    </row>
    <row r="137" spans="1:8" ht="12.75">
      <c r="A137" s="33" t="s">
        <v>298</v>
      </c>
      <c r="B137" s="33" t="s">
        <v>214</v>
      </c>
      <c r="C137" s="47">
        <v>9094.7</v>
      </c>
      <c r="D137" s="47">
        <v>5628</v>
      </c>
      <c r="E137" s="47">
        <v>4068.2</v>
      </c>
      <c r="F137" s="47">
        <v>4724.4</v>
      </c>
      <c r="G137" s="47">
        <v>3887.6</v>
      </c>
      <c r="H137" s="47">
        <v>3867.6</v>
      </c>
    </row>
    <row r="138" spans="1:8" ht="12.75">
      <c r="A138" s="33" t="s">
        <v>298</v>
      </c>
      <c r="B138" s="33" t="s">
        <v>215</v>
      </c>
      <c r="C138" s="47">
        <v>9038.3</v>
      </c>
      <c r="D138" s="47">
        <v>8075.4</v>
      </c>
      <c r="E138" s="47">
        <v>7881</v>
      </c>
      <c r="F138" s="47">
        <v>9898.8</v>
      </c>
      <c r="G138" s="47">
        <v>9298.2</v>
      </c>
      <c r="H138" s="47">
        <v>9072.2</v>
      </c>
    </row>
    <row r="139" spans="1:8" ht="12.75">
      <c r="A139" s="33" t="s">
        <v>298</v>
      </c>
      <c r="B139" s="33" t="s">
        <v>80</v>
      </c>
      <c r="C139" s="47">
        <v>8148.1</v>
      </c>
      <c r="D139" s="47">
        <v>9025.9</v>
      </c>
      <c r="E139" s="47">
        <v>9101.2</v>
      </c>
      <c r="F139" s="47">
        <v>8062.8</v>
      </c>
      <c r="G139" s="47">
        <v>7568.1</v>
      </c>
      <c r="H139" s="47">
        <v>6589.4</v>
      </c>
    </row>
    <row r="140" spans="1:8" ht="12.75">
      <c r="A140" s="33" t="s">
        <v>298</v>
      </c>
      <c r="B140" s="33" t="s">
        <v>295</v>
      </c>
      <c r="C140" s="47">
        <v>126544.2</v>
      </c>
      <c r="D140" s="47">
        <v>135370.9</v>
      </c>
      <c r="E140" s="47">
        <v>130979.5</v>
      </c>
      <c r="F140" s="47">
        <v>121460</v>
      </c>
      <c r="G140" s="47">
        <v>111798.3</v>
      </c>
      <c r="H140" s="47">
        <v>108415.1</v>
      </c>
    </row>
    <row r="141" spans="1:8" ht="12.75">
      <c r="A141" s="33" t="s">
        <v>298</v>
      </c>
      <c r="B141" s="33" t="s">
        <v>217</v>
      </c>
      <c r="C141" s="47">
        <v>2992</v>
      </c>
      <c r="D141" s="47">
        <v>1173.2</v>
      </c>
      <c r="E141" s="47">
        <v>910.6</v>
      </c>
      <c r="F141" s="47">
        <v>1175.1</v>
      </c>
      <c r="G141" s="47">
        <v>1103.9</v>
      </c>
      <c r="H141" s="47">
        <v>1100.5</v>
      </c>
    </row>
    <row r="142" spans="1:8" ht="12.75">
      <c r="A142" s="33" t="s">
        <v>298</v>
      </c>
      <c r="B142" s="33" t="s">
        <v>218</v>
      </c>
      <c r="C142" s="47">
        <v>4843</v>
      </c>
      <c r="D142" s="47">
        <v>5675.8</v>
      </c>
      <c r="E142" s="47">
        <v>8145.7</v>
      </c>
      <c r="F142" s="47">
        <v>8589.3</v>
      </c>
      <c r="G142" s="47">
        <v>7835.4</v>
      </c>
      <c r="H142" s="47">
        <v>6625.8</v>
      </c>
    </row>
    <row r="143" spans="1:8" ht="12.75">
      <c r="A143" s="33" t="s">
        <v>298</v>
      </c>
      <c r="B143" s="33" t="s">
        <v>219</v>
      </c>
      <c r="C143" s="47">
        <v>12949.6</v>
      </c>
      <c r="D143" s="47">
        <v>14024</v>
      </c>
      <c r="E143" s="47">
        <v>16084.8</v>
      </c>
      <c r="F143" s="47">
        <v>18119</v>
      </c>
      <c r="G143" s="47">
        <v>15086.6</v>
      </c>
      <c r="H143" s="47">
        <v>12033.6</v>
      </c>
    </row>
    <row r="144" spans="1:8" ht="12.75">
      <c r="A144" s="33" t="s">
        <v>298</v>
      </c>
      <c r="B144" s="33" t="s">
        <v>220</v>
      </c>
      <c r="C144" s="47">
        <v>45360.5</v>
      </c>
      <c r="D144" s="47">
        <v>54885.1</v>
      </c>
      <c r="E144" s="47">
        <v>63966.6</v>
      </c>
      <c r="F144" s="47">
        <v>70457.3</v>
      </c>
      <c r="G144" s="47">
        <v>60435.7</v>
      </c>
      <c r="H144" s="47">
        <v>49065.9</v>
      </c>
    </row>
    <row r="145" spans="1:8" ht="12.75">
      <c r="A145" s="33" t="s">
        <v>298</v>
      </c>
      <c r="B145" s="33" t="s">
        <v>221</v>
      </c>
      <c r="C145" s="47">
        <v>88650.5</v>
      </c>
      <c r="D145" s="47">
        <v>87058.5</v>
      </c>
      <c r="E145" s="47">
        <v>88936.8</v>
      </c>
      <c r="F145" s="47">
        <v>93251</v>
      </c>
      <c r="G145" s="47">
        <v>82573.9</v>
      </c>
      <c r="H145" s="47">
        <v>77240.3</v>
      </c>
    </row>
    <row r="146" spans="1:8" ht="12.75">
      <c r="A146" s="33" t="s">
        <v>298</v>
      </c>
      <c r="B146" s="33" t="s">
        <v>222</v>
      </c>
      <c r="C146" s="47">
        <v>4728.7</v>
      </c>
      <c r="D146" s="47">
        <v>3939.9</v>
      </c>
      <c r="E146" s="47">
        <v>3928.8</v>
      </c>
      <c r="F146" s="47">
        <v>4489.8</v>
      </c>
      <c r="G146" s="47">
        <v>3698.6</v>
      </c>
      <c r="H146" s="47">
        <v>3172.3</v>
      </c>
    </row>
    <row r="147" spans="1:8" ht="12.75">
      <c r="A147" s="33" t="s">
        <v>298</v>
      </c>
      <c r="B147" s="33" t="s">
        <v>210</v>
      </c>
      <c r="C147" s="47">
        <v>90069</v>
      </c>
      <c r="D147" s="47">
        <v>93519.4</v>
      </c>
      <c r="E147" s="47">
        <v>89539.7</v>
      </c>
      <c r="F147" s="47">
        <v>83963.1</v>
      </c>
      <c r="G147" s="47">
        <v>69506.1</v>
      </c>
      <c r="H147" s="47">
        <v>55825.3</v>
      </c>
    </row>
    <row r="148" spans="1:8" ht="12.75">
      <c r="A148" s="33" t="s">
        <v>298</v>
      </c>
      <c r="B148" s="33" t="s">
        <v>223</v>
      </c>
      <c r="C148" s="47">
        <v>1540.2</v>
      </c>
      <c r="D148" s="47">
        <v>1907.4</v>
      </c>
      <c r="E148" s="47">
        <v>2333.9</v>
      </c>
      <c r="F148" s="47">
        <v>2446.1</v>
      </c>
      <c r="G148" s="47">
        <v>2610.5</v>
      </c>
      <c r="H148" s="47">
        <v>2082.1</v>
      </c>
    </row>
    <row r="149" spans="1:8" ht="12.75">
      <c r="A149" s="33" t="s">
        <v>298</v>
      </c>
      <c r="B149" s="33" t="s">
        <v>224</v>
      </c>
      <c r="C149" s="47">
        <v>3488.5</v>
      </c>
      <c r="D149" s="47">
        <v>1893.3</v>
      </c>
      <c r="E149" s="47">
        <v>1295</v>
      </c>
      <c r="F149" s="47">
        <v>1486.6</v>
      </c>
      <c r="G149" s="47">
        <v>1520.6</v>
      </c>
      <c r="H149" s="47">
        <v>1433.1</v>
      </c>
    </row>
    <row r="150" spans="1:8" ht="12.75">
      <c r="A150" s="33" t="s">
        <v>298</v>
      </c>
      <c r="B150" s="33" t="s">
        <v>225</v>
      </c>
      <c r="C150" s="47">
        <v>6694.4</v>
      </c>
      <c r="D150" s="47">
        <v>2989.3</v>
      </c>
      <c r="E150" s="47">
        <v>2124.7</v>
      </c>
      <c r="F150" s="47">
        <v>2710.4</v>
      </c>
      <c r="G150" s="47">
        <v>2502.5</v>
      </c>
      <c r="H150" s="47">
        <v>2443.8</v>
      </c>
    </row>
    <row r="151" spans="1:8" ht="12.75">
      <c r="A151" s="33" t="s">
        <v>298</v>
      </c>
      <c r="B151" s="33" t="s">
        <v>226</v>
      </c>
      <c r="C151" s="47">
        <v>1601.9</v>
      </c>
      <c r="D151" s="47">
        <v>1803.6</v>
      </c>
      <c r="E151" s="47">
        <v>2319.8</v>
      </c>
      <c r="F151" s="47">
        <v>3159.8</v>
      </c>
      <c r="G151" s="47">
        <v>2869.2</v>
      </c>
      <c r="H151" s="47">
        <v>2671.7</v>
      </c>
    </row>
    <row r="152" spans="1:8" ht="12.75">
      <c r="A152" s="33" t="s">
        <v>298</v>
      </c>
      <c r="B152" s="33" t="s">
        <v>227</v>
      </c>
      <c r="C152" s="47">
        <v>8444.1</v>
      </c>
      <c r="D152" s="47">
        <v>7665.6</v>
      </c>
      <c r="E152" s="47">
        <v>6964.1</v>
      </c>
      <c r="F152" s="47">
        <v>7114.9</v>
      </c>
      <c r="G152" s="47">
        <v>6600.5</v>
      </c>
      <c r="H152" s="47">
        <v>6363.6</v>
      </c>
    </row>
    <row r="153" spans="1:8" ht="12.75">
      <c r="A153" s="33" t="s">
        <v>298</v>
      </c>
      <c r="B153" s="33" t="s">
        <v>228</v>
      </c>
      <c r="C153" s="47">
        <v>583.9</v>
      </c>
      <c r="D153" s="47">
        <v>754.5</v>
      </c>
      <c r="E153" s="47">
        <v>801.4</v>
      </c>
      <c r="F153" s="47">
        <v>971.4</v>
      </c>
      <c r="G153" s="47">
        <v>930.4</v>
      </c>
      <c r="H153" s="47">
        <v>868.1</v>
      </c>
    </row>
    <row r="154" spans="1:8" ht="12.75">
      <c r="A154" s="33" t="s">
        <v>298</v>
      </c>
      <c r="B154" s="33" t="s">
        <v>229</v>
      </c>
      <c r="C154" s="47">
        <v>24265.2</v>
      </c>
      <c r="D154" s="47">
        <v>28729.8</v>
      </c>
      <c r="E154" s="47">
        <v>30753.8</v>
      </c>
      <c r="F154" s="47">
        <v>35409.5</v>
      </c>
      <c r="G154" s="47">
        <v>34055.1</v>
      </c>
      <c r="H154" s="47">
        <v>32198</v>
      </c>
    </row>
    <row r="155" spans="1:8" ht="12.75">
      <c r="A155" s="33" t="s">
        <v>298</v>
      </c>
      <c r="B155" s="33" t="s">
        <v>230</v>
      </c>
      <c r="C155" s="47">
        <v>10484</v>
      </c>
      <c r="D155" s="47">
        <v>11287.6</v>
      </c>
      <c r="E155" s="47">
        <v>12133.8</v>
      </c>
      <c r="F155" s="47">
        <v>14397.1</v>
      </c>
      <c r="G155" s="47">
        <v>12772.3</v>
      </c>
      <c r="H155" s="47">
        <v>11895.6</v>
      </c>
    </row>
    <row r="156" spans="1:8" ht="12.75">
      <c r="A156" s="33" t="s">
        <v>298</v>
      </c>
      <c r="B156" s="33" t="s">
        <v>231</v>
      </c>
      <c r="C156" s="47">
        <v>13259.1</v>
      </c>
      <c r="D156" s="47">
        <v>14996.2</v>
      </c>
      <c r="E156" s="47">
        <v>19036.5</v>
      </c>
      <c r="F156" s="47">
        <v>21693</v>
      </c>
      <c r="G156" s="47">
        <v>25714.4</v>
      </c>
      <c r="H156" s="47">
        <v>22373.3</v>
      </c>
    </row>
    <row r="157" spans="1:8" ht="12.75">
      <c r="A157" s="33" t="s">
        <v>298</v>
      </c>
      <c r="B157" s="33" t="s">
        <v>232</v>
      </c>
      <c r="C157" s="47">
        <v>12109.5</v>
      </c>
      <c r="D157" s="47">
        <v>13571.7</v>
      </c>
      <c r="E157" s="47">
        <v>15475.1</v>
      </c>
      <c r="F157" s="47">
        <v>16173.8</v>
      </c>
      <c r="G157" s="47">
        <v>12292.6</v>
      </c>
      <c r="H157" s="47">
        <v>10171.1</v>
      </c>
    </row>
    <row r="158" spans="1:8" ht="12.75">
      <c r="A158" s="33" t="s">
        <v>298</v>
      </c>
      <c r="B158" s="33" t="s">
        <v>81</v>
      </c>
      <c r="C158" s="47">
        <v>14117.1</v>
      </c>
      <c r="D158" s="47">
        <v>13091.4</v>
      </c>
      <c r="E158" s="47">
        <v>9992.2</v>
      </c>
      <c r="F158" s="47">
        <v>10286.3</v>
      </c>
      <c r="G158" s="47">
        <v>9309.5</v>
      </c>
      <c r="H158" s="47">
        <v>8586.6</v>
      </c>
    </row>
    <row r="159" spans="1:8" ht="12.75">
      <c r="A159" s="33" t="s">
        <v>298</v>
      </c>
      <c r="B159" s="33" t="s">
        <v>233</v>
      </c>
      <c r="C159" s="47">
        <v>1749.2</v>
      </c>
      <c r="D159" s="47">
        <v>2315</v>
      </c>
      <c r="E159" s="47">
        <v>2418.6</v>
      </c>
      <c r="F159" s="47">
        <v>2580.6</v>
      </c>
      <c r="G159" s="47">
        <v>2600</v>
      </c>
      <c r="H159" s="47">
        <v>2333.5</v>
      </c>
    </row>
    <row r="160" spans="1:8" ht="12.75">
      <c r="A160" s="33" t="s">
        <v>298</v>
      </c>
      <c r="B160" s="33" t="s">
        <v>234</v>
      </c>
      <c r="C160" s="47">
        <v>4974.6</v>
      </c>
      <c r="D160" s="47">
        <v>3334.5</v>
      </c>
      <c r="E160" s="47">
        <v>3414.8</v>
      </c>
      <c r="F160" s="47">
        <v>3710.2</v>
      </c>
      <c r="G160" s="47">
        <v>3683</v>
      </c>
      <c r="H160" s="47">
        <v>3275.1</v>
      </c>
    </row>
    <row r="161" spans="1:8" ht="12.75">
      <c r="A161" s="33" t="s">
        <v>298</v>
      </c>
      <c r="B161" s="33" t="s">
        <v>235</v>
      </c>
      <c r="C161" s="47">
        <v>9976.4</v>
      </c>
      <c r="D161" s="47">
        <v>8661.1</v>
      </c>
      <c r="E161" s="47">
        <v>9248.9</v>
      </c>
      <c r="F161" s="47">
        <v>10334.2</v>
      </c>
      <c r="G161" s="47">
        <v>10120.6</v>
      </c>
      <c r="H161" s="47">
        <v>9584.3</v>
      </c>
    </row>
    <row r="162" spans="1:8" ht="12.75">
      <c r="A162" s="33" t="s">
        <v>298</v>
      </c>
      <c r="B162" s="33" t="s">
        <v>236</v>
      </c>
      <c r="C162" s="47">
        <v>14670.5</v>
      </c>
      <c r="D162" s="47">
        <v>16820</v>
      </c>
      <c r="E162" s="47">
        <v>15376.5</v>
      </c>
      <c r="F162" s="47">
        <v>14136.1</v>
      </c>
      <c r="G162" s="47">
        <v>14199</v>
      </c>
      <c r="H162" s="47">
        <v>12002.6</v>
      </c>
    </row>
    <row r="163" spans="1:8" ht="12.75">
      <c r="A163" s="33" t="s">
        <v>298</v>
      </c>
      <c r="B163" s="33" t="s">
        <v>79</v>
      </c>
      <c r="C163" s="47">
        <v>81245.5</v>
      </c>
      <c r="D163" s="47">
        <v>83604.7</v>
      </c>
      <c r="E163" s="47">
        <v>81030.9</v>
      </c>
      <c r="F163" s="47">
        <v>84463.4</v>
      </c>
      <c r="G163" s="47">
        <v>72705</v>
      </c>
      <c r="H163" s="47">
        <v>68628.3</v>
      </c>
    </row>
    <row r="164" spans="1:8" ht="12.75">
      <c r="A164" s="33" t="s">
        <v>298</v>
      </c>
      <c r="B164" s="33" t="s">
        <v>237</v>
      </c>
      <c r="C164" s="47">
        <v>702</v>
      </c>
      <c r="D164" s="47">
        <v>704</v>
      </c>
      <c r="E164" s="47">
        <v>834.7</v>
      </c>
      <c r="F164" s="47">
        <v>884.3</v>
      </c>
      <c r="G164" s="47">
        <v>978.5</v>
      </c>
      <c r="H164" s="47">
        <v>741</v>
      </c>
    </row>
    <row r="165" spans="1:8" ht="12.75">
      <c r="A165" s="33" t="s">
        <v>298</v>
      </c>
      <c r="B165" s="33" t="s">
        <v>83</v>
      </c>
      <c r="C165" s="47">
        <v>8501.7</v>
      </c>
      <c r="D165" s="47">
        <v>8293.1</v>
      </c>
      <c r="E165" s="47">
        <v>9313.2</v>
      </c>
      <c r="F165" s="47">
        <v>10278.7</v>
      </c>
      <c r="G165" s="47">
        <v>13355.4</v>
      </c>
      <c r="H165" s="47">
        <v>11466.8</v>
      </c>
    </row>
    <row r="166" spans="1:8" ht="12.75">
      <c r="A166" s="33" t="s">
        <v>298</v>
      </c>
      <c r="B166" s="33" t="s">
        <v>238</v>
      </c>
      <c r="C166" s="48">
        <v>0</v>
      </c>
      <c r="D166" s="48">
        <v>0</v>
      </c>
      <c r="E166" s="48">
        <v>0</v>
      </c>
      <c r="F166" s="47">
        <v>288.8</v>
      </c>
      <c r="G166" s="47">
        <v>301.7</v>
      </c>
      <c r="H166" s="47">
        <v>277.8</v>
      </c>
    </row>
    <row r="167" spans="1:8" ht="12.75">
      <c r="A167" s="33" t="s">
        <v>298</v>
      </c>
      <c r="B167" s="33" t="s">
        <v>239</v>
      </c>
      <c r="C167" s="47">
        <v>1056.7</v>
      </c>
      <c r="D167" s="47">
        <v>821.8</v>
      </c>
      <c r="E167" s="47">
        <v>921.4</v>
      </c>
      <c r="F167" s="47">
        <v>861.6</v>
      </c>
      <c r="G167" s="47">
        <v>891.5</v>
      </c>
      <c r="H167" s="47">
        <v>900.7</v>
      </c>
    </row>
    <row r="168" spans="1:8" ht="12.75">
      <c r="A168" s="33" t="s">
        <v>298</v>
      </c>
      <c r="B168" s="33" t="s">
        <v>240</v>
      </c>
      <c r="C168" s="47">
        <v>1133.2</v>
      </c>
      <c r="D168" s="47">
        <v>587.4</v>
      </c>
      <c r="E168" s="47">
        <v>1047.9</v>
      </c>
      <c r="F168" s="47">
        <v>1467.9</v>
      </c>
      <c r="G168" s="47">
        <v>1238.8</v>
      </c>
      <c r="H168" s="47">
        <v>1306.5</v>
      </c>
    </row>
    <row r="169" spans="1:8" ht="12.75">
      <c r="A169" s="33" t="s">
        <v>298</v>
      </c>
      <c r="B169" s="33" t="s">
        <v>241</v>
      </c>
      <c r="C169" s="47">
        <v>4994.3</v>
      </c>
      <c r="D169" s="47">
        <v>1654.3</v>
      </c>
      <c r="E169" s="47">
        <v>1426.8</v>
      </c>
      <c r="F169" s="47">
        <v>3975.8</v>
      </c>
      <c r="G169" s="47">
        <v>3876.4</v>
      </c>
      <c r="H169" s="47">
        <v>3303.4</v>
      </c>
    </row>
    <row r="170" spans="1:8" ht="12.75">
      <c r="A170" s="33" t="s">
        <v>298</v>
      </c>
      <c r="B170" s="33" t="s">
        <v>242</v>
      </c>
      <c r="C170" s="47">
        <v>22980</v>
      </c>
      <c r="D170" s="47">
        <v>28982.9</v>
      </c>
      <c r="E170" s="47">
        <v>31121.3</v>
      </c>
      <c r="F170" s="47">
        <v>30085.4</v>
      </c>
      <c r="G170" s="47">
        <v>31769.4</v>
      </c>
      <c r="H170" s="47">
        <v>35350.2</v>
      </c>
    </row>
    <row r="171" spans="1:8" ht="12.75">
      <c r="A171" s="33" t="s">
        <v>298</v>
      </c>
      <c r="B171" s="33" t="s">
        <v>243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7">
        <v>1452.5</v>
      </c>
    </row>
    <row r="172" spans="1:8" ht="12.75">
      <c r="A172" s="33" t="s">
        <v>298</v>
      </c>
      <c r="B172" s="33" t="s">
        <v>244</v>
      </c>
      <c r="C172" s="48">
        <v>0</v>
      </c>
      <c r="D172" s="48">
        <v>0</v>
      </c>
      <c r="E172" s="47">
        <v>330.3</v>
      </c>
      <c r="F172" s="47">
        <v>458.7</v>
      </c>
      <c r="G172" s="47">
        <v>551.7</v>
      </c>
      <c r="H172" s="47">
        <v>475.5</v>
      </c>
    </row>
    <row r="173" spans="1:8" ht="12.75">
      <c r="A173" s="33" t="s">
        <v>298</v>
      </c>
      <c r="B173" s="33" t="s">
        <v>296</v>
      </c>
      <c r="C173" s="47">
        <v>4892.7</v>
      </c>
      <c r="D173" s="47">
        <v>1039.9</v>
      </c>
      <c r="E173" s="47">
        <v>451.5</v>
      </c>
      <c r="F173" s="47">
        <v>675.4</v>
      </c>
      <c r="G173" s="47">
        <v>786.6</v>
      </c>
      <c r="H173" s="47">
        <v>811.8</v>
      </c>
    </row>
    <row r="174" spans="1:8" ht="12.75">
      <c r="A174" s="33" t="s">
        <v>298</v>
      </c>
      <c r="B174" s="33" t="s">
        <v>85</v>
      </c>
      <c r="C174" s="47">
        <v>62948.2</v>
      </c>
      <c r="D174" s="47">
        <v>24717.4</v>
      </c>
      <c r="E174" s="47">
        <v>12044.9</v>
      </c>
      <c r="F174" s="47">
        <v>14429.5</v>
      </c>
      <c r="G174" s="47">
        <v>13653.4</v>
      </c>
      <c r="H174" s="47">
        <v>10861.9</v>
      </c>
    </row>
    <row r="176" ht="12.75">
      <c r="A176" s="31" t="s">
        <v>156</v>
      </c>
    </row>
    <row r="177" spans="1:2" ht="12.75">
      <c r="A177" s="31" t="s">
        <v>157</v>
      </c>
      <c r="B177" s="31" t="s">
        <v>158</v>
      </c>
    </row>
    <row r="182" spans="1:10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</row>
    <row r="183" spans="1:10" ht="12.75">
      <c r="A183" s="40"/>
      <c r="B183" s="69"/>
      <c r="C183" s="77" t="s">
        <v>7</v>
      </c>
      <c r="D183" s="77" t="s">
        <v>12</v>
      </c>
      <c r="E183" s="77" t="s">
        <v>17</v>
      </c>
      <c r="F183" s="77" t="s">
        <v>22</v>
      </c>
      <c r="G183" s="77" t="s">
        <v>27</v>
      </c>
      <c r="H183" s="77" t="s">
        <v>31</v>
      </c>
      <c r="I183" s="68"/>
      <c r="J183" s="40"/>
    </row>
    <row r="184" spans="1:10" ht="12.75">
      <c r="A184" s="40"/>
      <c r="B184" s="70" t="s">
        <v>181</v>
      </c>
      <c r="C184" s="78">
        <f>100*(C11-C52)/(C93+C134)</f>
        <v>80.03668928230424</v>
      </c>
      <c r="D184" s="78">
        <f aca="true" t="shared" si="0" ref="D184:H184">100*(D11-D52)/(D93+D134)</f>
        <v>74.10323533048461</v>
      </c>
      <c r="E184" s="78">
        <f t="shared" si="0"/>
        <v>75.68092832745896</v>
      </c>
      <c r="F184" s="78">
        <f t="shared" si="0"/>
        <v>82.11949314290348</v>
      </c>
      <c r="G184" s="78">
        <f t="shared" si="0"/>
        <v>84.47374360261377</v>
      </c>
      <c r="H184" s="78">
        <f t="shared" si="0"/>
        <v>87.43528592888745</v>
      </c>
      <c r="I184" s="68"/>
      <c r="J184" s="40"/>
    </row>
    <row r="185" spans="1:10" ht="12.75">
      <c r="A185" s="40"/>
      <c r="B185" s="71" t="s">
        <v>212</v>
      </c>
      <c r="C185" s="79">
        <f aca="true" t="shared" si="1" ref="C185:H224">100*(C12-C53)/(C94+C135)</f>
        <v>95.86555517707887</v>
      </c>
      <c r="D185" s="79">
        <f t="shared" si="1"/>
        <v>95.90749784434334</v>
      </c>
      <c r="E185" s="79">
        <f t="shared" si="1"/>
        <v>97.53444396544089</v>
      </c>
      <c r="F185" s="79">
        <f t="shared" si="1"/>
        <v>97.39830124196196</v>
      </c>
      <c r="G185" s="79">
        <f t="shared" si="1"/>
        <v>96.40832929249544</v>
      </c>
      <c r="H185" s="79">
        <f t="shared" si="1"/>
        <v>95.85033725780124</v>
      </c>
      <c r="I185" s="68"/>
      <c r="J185" s="40"/>
    </row>
    <row r="186" spans="1:10" ht="12.75">
      <c r="A186" s="40"/>
      <c r="B186" s="72" t="s">
        <v>213</v>
      </c>
      <c r="C186" s="80">
        <f t="shared" si="1"/>
        <v>98.41590170375397</v>
      </c>
      <c r="D186" s="80">
        <f t="shared" si="1"/>
        <v>99.56308956475111</v>
      </c>
      <c r="E186" s="80">
        <f t="shared" si="1"/>
        <v>100.15749209988333</v>
      </c>
      <c r="F186" s="80">
        <f t="shared" si="1"/>
        <v>100.76191242805794</v>
      </c>
      <c r="G186" s="80">
        <f t="shared" si="1"/>
        <v>101.391397271574</v>
      </c>
      <c r="H186" s="80">
        <f t="shared" si="1"/>
        <v>101.09501288866846</v>
      </c>
      <c r="I186" s="68"/>
      <c r="J186" s="40"/>
    </row>
    <row r="187" spans="1:10" ht="12.75">
      <c r="A187" s="40"/>
      <c r="B187" s="73" t="s">
        <v>214</v>
      </c>
      <c r="C187" s="81">
        <f t="shared" si="1"/>
        <v>87.82004349203922</v>
      </c>
      <c r="D187" s="81">
        <f t="shared" si="1"/>
        <v>99.57761530762836</v>
      </c>
      <c r="E187" s="81">
        <f t="shared" si="1"/>
        <v>95.41825922879674</v>
      </c>
      <c r="F187" s="81">
        <f t="shared" si="1"/>
        <v>102.19139567095989</v>
      </c>
      <c r="G187" s="81">
        <f t="shared" si="1"/>
        <v>101.11191988152909</v>
      </c>
      <c r="H187" s="81">
        <f t="shared" si="1"/>
        <v>97.92605722967842</v>
      </c>
      <c r="I187" s="68"/>
      <c r="J187" s="40"/>
    </row>
    <row r="188" spans="1:10" ht="12.75">
      <c r="A188" s="40"/>
      <c r="B188" s="73" t="s">
        <v>215</v>
      </c>
      <c r="C188" s="81">
        <f t="shared" si="1"/>
        <v>95.36417246606109</v>
      </c>
      <c r="D188" s="81">
        <f t="shared" si="1"/>
        <v>97.98523912128194</v>
      </c>
      <c r="E188" s="81">
        <f t="shared" si="1"/>
        <v>95.32292856236518</v>
      </c>
      <c r="F188" s="81">
        <f t="shared" si="1"/>
        <v>97.47545156988727</v>
      </c>
      <c r="G188" s="81">
        <f t="shared" si="1"/>
        <v>96.53911509754576</v>
      </c>
      <c r="H188" s="81">
        <f t="shared" si="1"/>
        <v>97.56067987919137</v>
      </c>
      <c r="I188" s="68"/>
      <c r="J188" s="40"/>
    </row>
    <row r="189" spans="1:10" ht="12.75">
      <c r="A189" s="40"/>
      <c r="B189" s="73" t="s">
        <v>80</v>
      </c>
      <c r="C189" s="81">
        <f t="shared" si="1"/>
        <v>30.06701087553555</v>
      </c>
      <c r="D189" s="81">
        <f t="shared" si="1"/>
        <v>11.01606194648533</v>
      </c>
      <c r="E189" s="81">
        <f t="shared" si="1"/>
        <v>-80.7637116579188</v>
      </c>
      <c r="F189" s="81">
        <f t="shared" si="1"/>
        <v>-102.73038315999365</v>
      </c>
      <c r="G189" s="81">
        <f t="shared" si="1"/>
        <v>-43.441183239858034</v>
      </c>
      <c r="H189" s="81">
        <f t="shared" si="1"/>
        <v>-6.440691848798017</v>
      </c>
      <c r="I189" s="68"/>
      <c r="J189" s="40"/>
    </row>
    <row r="190" spans="1:10" ht="12.75">
      <c r="A190" s="40"/>
      <c r="B190" s="73" t="s">
        <v>216</v>
      </c>
      <c r="C190" s="81">
        <f t="shared" si="1"/>
        <v>94.26932365277722</v>
      </c>
      <c r="D190" s="81">
        <f t="shared" si="1"/>
        <v>95.75701700322135</v>
      </c>
      <c r="E190" s="81">
        <f t="shared" si="1"/>
        <v>94.5595958033356</v>
      </c>
      <c r="F190" s="81">
        <f t="shared" si="1"/>
        <v>97.02273796430707</v>
      </c>
      <c r="G190" s="81">
        <f t="shared" si="1"/>
        <v>95.88051665077886</v>
      </c>
      <c r="H190" s="81">
        <f t="shared" si="1"/>
        <v>95.20792572881044</v>
      </c>
      <c r="I190" s="68"/>
      <c r="J190" s="40"/>
    </row>
    <row r="191" spans="1:10" ht="12.75">
      <c r="A191" s="40"/>
      <c r="B191" s="73" t="s">
        <v>217</v>
      </c>
      <c r="C191" s="81">
        <f t="shared" si="1"/>
        <v>99.98107912080981</v>
      </c>
      <c r="D191" s="81">
        <f t="shared" si="1"/>
        <v>80.23771790808242</v>
      </c>
      <c r="E191" s="81">
        <f t="shared" si="1"/>
        <v>77.38505464211873</v>
      </c>
      <c r="F191" s="81">
        <f t="shared" si="1"/>
        <v>70.78313253012048</v>
      </c>
      <c r="G191" s="81">
        <f t="shared" si="1"/>
        <v>57.49432248296745</v>
      </c>
      <c r="H191" s="81">
        <f t="shared" si="1"/>
        <v>51.54631912645298</v>
      </c>
      <c r="I191" s="68"/>
      <c r="J191" s="40"/>
    </row>
    <row r="192" spans="1:10" ht="12.75">
      <c r="A192" s="40"/>
      <c r="B192" s="73" t="s">
        <v>218</v>
      </c>
      <c r="C192" s="81">
        <f t="shared" si="1"/>
        <v>104.42716369396614</v>
      </c>
      <c r="D192" s="81">
        <f t="shared" si="1"/>
        <v>100.15536259904364</v>
      </c>
      <c r="E192" s="81">
        <f t="shared" si="1"/>
        <v>98.83841426677911</v>
      </c>
      <c r="F192" s="81">
        <f t="shared" si="1"/>
        <v>99.98274870615296</v>
      </c>
      <c r="G192" s="81">
        <f t="shared" si="1"/>
        <v>97.2512973321044</v>
      </c>
      <c r="H192" s="81">
        <f t="shared" si="1"/>
        <v>97.64047604949967</v>
      </c>
      <c r="I192" s="68"/>
      <c r="J192" s="40"/>
    </row>
    <row r="193" spans="1:10" ht="12.75">
      <c r="A193" s="40"/>
      <c r="B193" s="73" t="s">
        <v>219</v>
      </c>
      <c r="C193" s="81">
        <f t="shared" si="1"/>
        <v>93.18576697260744</v>
      </c>
      <c r="D193" s="81">
        <f t="shared" si="1"/>
        <v>98.4130958003084</v>
      </c>
      <c r="E193" s="81">
        <f t="shared" si="1"/>
        <v>100.17853418853414</v>
      </c>
      <c r="F193" s="81">
        <f t="shared" si="1"/>
        <v>97.67221106558357</v>
      </c>
      <c r="G193" s="81">
        <f t="shared" si="1"/>
        <v>98.5943109483064</v>
      </c>
      <c r="H193" s="81">
        <f t="shared" si="1"/>
        <v>99.80141741914596</v>
      </c>
      <c r="I193" s="68"/>
      <c r="J193" s="40"/>
    </row>
    <row r="194" spans="1:10" ht="12.75">
      <c r="A194" s="40"/>
      <c r="B194" s="73" t="s">
        <v>220</v>
      </c>
      <c r="C194" s="81">
        <f t="shared" si="1"/>
        <v>98.87558119124306</v>
      </c>
      <c r="D194" s="81">
        <f t="shared" si="1"/>
        <v>101.48805780631645</v>
      </c>
      <c r="E194" s="81">
        <f t="shared" si="1"/>
        <v>101.03258631340516</v>
      </c>
      <c r="F194" s="81">
        <f t="shared" si="1"/>
        <v>101.24731973758648</v>
      </c>
      <c r="G194" s="81">
        <f t="shared" si="1"/>
        <v>99.8851457050309</v>
      </c>
      <c r="H194" s="81">
        <f t="shared" si="1"/>
        <v>101.67875669557596</v>
      </c>
      <c r="I194" s="68"/>
      <c r="J194" s="40"/>
    </row>
    <row r="195" spans="1:10" ht="12.75">
      <c r="A195" s="40"/>
      <c r="B195" s="73" t="s">
        <v>221</v>
      </c>
      <c r="C195" s="81">
        <f t="shared" si="1"/>
        <v>95.80054539226967</v>
      </c>
      <c r="D195" s="81">
        <f t="shared" si="1"/>
        <v>96.93521652435072</v>
      </c>
      <c r="E195" s="81">
        <f t="shared" si="1"/>
        <v>99.49047502248385</v>
      </c>
      <c r="F195" s="81">
        <f t="shared" si="1"/>
        <v>99.34202766948998</v>
      </c>
      <c r="G195" s="81">
        <f t="shared" si="1"/>
        <v>97.66261372031727</v>
      </c>
      <c r="H195" s="81">
        <f t="shared" si="1"/>
        <v>98.50763072937224</v>
      </c>
      <c r="I195" s="68"/>
      <c r="J195" s="40"/>
    </row>
    <row r="196" spans="1:10" ht="12.75">
      <c r="A196" s="40"/>
      <c r="B196" s="73" t="s">
        <v>222</v>
      </c>
      <c r="C196" s="81">
        <f t="shared" si="1"/>
        <v>42.7996984166876</v>
      </c>
      <c r="D196" s="81">
        <f t="shared" si="1"/>
        <v>55.5849256098482</v>
      </c>
      <c r="E196" s="81">
        <f t="shared" si="1"/>
        <v>60.96949118183662</v>
      </c>
      <c r="F196" s="81">
        <f t="shared" si="1"/>
        <v>79.3611412622112</v>
      </c>
      <c r="G196" s="81">
        <f t="shared" si="1"/>
        <v>80.41776866195282</v>
      </c>
      <c r="H196" s="81">
        <f t="shared" si="1"/>
        <v>73.9999369542603</v>
      </c>
      <c r="I196" s="68"/>
      <c r="J196" s="40"/>
    </row>
    <row r="197" spans="1:10" ht="12.75">
      <c r="A197" s="40"/>
      <c r="B197" s="73" t="s">
        <v>210</v>
      </c>
      <c r="C197" s="81">
        <f t="shared" si="1"/>
        <v>97.14495546609353</v>
      </c>
      <c r="D197" s="81">
        <f t="shared" si="1"/>
        <v>93.3084916771766</v>
      </c>
      <c r="E197" s="81">
        <f t="shared" si="1"/>
        <v>96.06690559432889</v>
      </c>
      <c r="F197" s="81">
        <f t="shared" si="1"/>
        <v>91.82108611373407</v>
      </c>
      <c r="G197" s="81">
        <f t="shared" si="1"/>
        <v>93.51124711647773</v>
      </c>
      <c r="H197" s="81">
        <f t="shared" si="1"/>
        <v>88.57929166356357</v>
      </c>
      <c r="I197" s="68"/>
      <c r="J197" s="40"/>
    </row>
    <row r="198" spans="1:10" ht="12.75">
      <c r="A198" s="40"/>
      <c r="B198" s="73" t="s">
        <v>223</v>
      </c>
      <c r="C198" s="81">
        <f t="shared" si="1"/>
        <v>98.60389407124524</v>
      </c>
      <c r="D198" s="81">
        <f t="shared" si="1"/>
        <v>102.62358184764992</v>
      </c>
      <c r="E198" s="81">
        <f t="shared" si="1"/>
        <v>100.32107182495639</v>
      </c>
      <c r="F198" s="81">
        <f t="shared" si="1"/>
        <v>102.30701625897174</v>
      </c>
      <c r="G198" s="81">
        <f t="shared" si="1"/>
        <v>104.18561351999713</v>
      </c>
      <c r="H198" s="81">
        <f t="shared" si="1"/>
        <v>98.08233409809101</v>
      </c>
      <c r="I198" s="68"/>
      <c r="J198" s="40"/>
    </row>
    <row r="199" spans="1:10" ht="12.75">
      <c r="A199" s="40"/>
      <c r="B199" s="73" t="s">
        <v>224</v>
      </c>
      <c r="C199" s="81">
        <f t="shared" si="1"/>
        <v>100.46775049935528</v>
      </c>
      <c r="D199" s="81">
        <f t="shared" si="1"/>
        <v>102.60656540911316</v>
      </c>
      <c r="E199" s="81">
        <f t="shared" si="1"/>
        <v>94.78167446857493</v>
      </c>
      <c r="F199" s="81">
        <f t="shared" si="1"/>
        <v>102.22451553720906</v>
      </c>
      <c r="G199" s="81">
        <f t="shared" si="1"/>
        <v>94.43282654157011</v>
      </c>
      <c r="H199" s="81">
        <f t="shared" si="1"/>
        <v>92.44000721717691</v>
      </c>
      <c r="I199" s="68"/>
      <c r="J199" s="40"/>
    </row>
    <row r="200" spans="1:10" ht="12.75">
      <c r="A200" s="40"/>
      <c r="B200" s="73" t="s">
        <v>225</v>
      </c>
      <c r="C200" s="81">
        <f t="shared" si="1"/>
        <v>104.26397135742808</v>
      </c>
      <c r="D200" s="81">
        <f t="shared" si="1"/>
        <v>114.46800345390002</v>
      </c>
      <c r="E200" s="81">
        <f t="shared" si="1"/>
        <v>100.3294223826715</v>
      </c>
      <c r="F200" s="81">
        <f t="shared" si="1"/>
        <v>91.9179523141655</v>
      </c>
      <c r="G200" s="81">
        <f t="shared" si="1"/>
        <v>98.67166212534057</v>
      </c>
      <c r="H200" s="81">
        <f t="shared" si="1"/>
        <v>92.94472279929931</v>
      </c>
      <c r="I200" s="68"/>
      <c r="J200" s="40"/>
    </row>
    <row r="201" spans="1:10" ht="12.75">
      <c r="A201" s="40"/>
      <c r="B201" s="73" t="s">
        <v>226</v>
      </c>
      <c r="C201" s="81">
        <f t="shared" si="1"/>
        <v>100.69916973593857</v>
      </c>
      <c r="D201" s="81">
        <f t="shared" si="1"/>
        <v>98.26458194721668</v>
      </c>
      <c r="E201" s="81">
        <f t="shared" si="1"/>
        <v>102.11225105612553</v>
      </c>
      <c r="F201" s="81">
        <f t="shared" si="1"/>
        <v>99.4176846635863</v>
      </c>
      <c r="G201" s="81">
        <f t="shared" si="1"/>
        <v>99.39704447232677</v>
      </c>
      <c r="H201" s="81">
        <f t="shared" si="1"/>
        <v>100.5314967997904</v>
      </c>
      <c r="I201" s="68"/>
      <c r="J201" s="40"/>
    </row>
    <row r="202" spans="1:10" ht="12.75">
      <c r="A202" s="40"/>
      <c r="B202" s="73" t="s">
        <v>227</v>
      </c>
      <c r="C202" s="81">
        <f t="shared" si="1"/>
        <v>75.4645255266991</v>
      </c>
      <c r="D202" s="81">
        <f t="shared" si="1"/>
        <v>71.0146629096222</v>
      </c>
      <c r="E202" s="81">
        <f t="shared" si="1"/>
        <v>75.97248747146075</v>
      </c>
      <c r="F202" s="81">
        <f t="shared" si="1"/>
        <v>81.23093789090501</v>
      </c>
      <c r="G202" s="81">
        <f t="shared" si="1"/>
        <v>85.0481024164836</v>
      </c>
      <c r="H202" s="81">
        <f t="shared" si="1"/>
        <v>88.04921742409957</v>
      </c>
      <c r="I202" s="68"/>
      <c r="J202" s="40"/>
    </row>
    <row r="203" spans="1:10" ht="12.75">
      <c r="A203" s="40"/>
      <c r="B203" s="73" t="s">
        <v>228</v>
      </c>
      <c r="C203" s="81">
        <f t="shared" si="1"/>
        <v>100.01628929793127</v>
      </c>
      <c r="D203" s="81">
        <f t="shared" si="1"/>
        <v>104.8066090874953</v>
      </c>
      <c r="E203" s="81">
        <f t="shared" si="1"/>
        <v>100.26131206161465</v>
      </c>
      <c r="F203" s="81">
        <f t="shared" si="1"/>
        <v>100.00613685179503</v>
      </c>
      <c r="G203" s="81">
        <f t="shared" si="1"/>
        <v>99.21842171611058</v>
      </c>
      <c r="H203" s="81">
        <f t="shared" si="1"/>
        <v>98.2799212030942</v>
      </c>
      <c r="I203" s="68"/>
      <c r="J203" s="40"/>
    </row>
    <row r="204" spans="1:10" ht="12.75">
      <c r="A204" s="40"/>
      <c r="B204" s="73" t="s">
        <v>229</v>
      </c>
      <c r="C204" s="81">
        <f t="shared" si="1"/>
        <v>87.48027908301295</v>
      </c>
      <c r="D204" s="81">
        <f t="shared" si="1"/>
        <v>86.05507202842954</v>
      </c>
      <c r="E204" s="81">
        <f t="shared" si="1"/>
        <v>97.29891433915901</v>
      </c>
      <c r="F204" s="81">
        <f t="shared" si="1"/>
        <v>96.12128507715988</v>
      </c>
      <c r="G204" s="81">
        <f t="shared" si="1"/>
        <v>94.13748187987139</v>
      </c>
      <c r="H204" s="81">
        <f t="shared" si="1"/>
        <v>92.38324635353942</v>
      </c>
      <c r="I204" s="68"/>
      <c r="J204" s="40"/>
    </row>
    <row r="205" spans="1:10" ht="12.75">
      <c r="A205" s="40"/>
      <c r="B205" s="73" t="s">
        <v>230</v>
      </c>
      <c r="C205" s="81">
        <f t="shared" si="1"/>
        <v>90.31456244107311</v>
      </c>
      <c r="D205" s="81">
        <f t="shared" si="1"/>
        <v>89.32614078528475</v>
      </c>
      <c r="E205" s="81">
        <f t="shared" si="1"/>
        <v>89.14150345882722</v>
      </c>
      <c r="F205" s="81">
        <f t="shared" si="1"/>
        <v>91.5847934159346</v>
      </c>
      <c r="G205" s="81">
        <f t="shared" si="1"/>
        <v>89.85212742676715</v>
      </c>
      <c r="H205" s="81">
        <f t="shared" si="1"/>
        <v>92.02745910925738</v>
      </c>
      <c r="I205" s="68"/>
      <c r="J205" s="40"/>
    </row>
    <row r="206" spans="1:10" ht="12.75">
      <c r="A206" s="40"/>
      <c r="B206" s="73" t="s">
        <v>231</v>
      </c>
      <c r="C206" s="81">
        <f t="shared" si="1"/>
        <v>104.77627463762278</v>
      </c>
      <c r="D206" s="81">
        <f t="shared" si="1"/>
        <v>95.93189206332424</v>
      </c>
      <c r="E206" s="81">
        <f t="shared" si="1"/>
        <v>98.69813908947383</v>
      </c>
      <c r="F206" s="81">
        <f t="shared" si="1"/>
        <v>97.5375208954139</v>
      </c>
      <c r="G206" s="81">
        <f t="shared" si="1"/>
        <v>97.04394171956591</v>
      </c>
      <c r="H206" s="81">
        <f t="shared" si="1"/>
        <v>93.09609868298358</v>
      </c>
      <c r="I206" s="68"/>
      <c r="J206" s="40"/>
    </row>
    <row r="207" spans="1:10" ht="12.75">
      <c r="A207" s="40"/>
      <c r="B207" s="73" t="s">
        <v>232</v>
      </c>
      <c r="C207" s="81">
        <f t="shared" si="1"/>
        <v>100.96086556531449</v>
      </c>
      <c r="D207" s="81">
        <f t="shared" si="1"/>
        <v>100.55916793534709</v>
      </c>
      <c r="E207" s="81">
        <f t="shared" si="1"/>
        <v>99.39332721909625</v>
      </c>
      <c r="F207" s="81">
        <f t="shared" si="1"/>
        <v>102.33443985384376</v>
      </c>
      <c r="G207" s="81">
        <f t="shared" si="1"/>
        <v>97.5357829104741</v>
      </c>
      <c r="H207" s="81">
        <f t="shared" si="1"/>
        <v>96.60461749749453</v>
      </c>
      <c r="I207" s="68"/>
      <c r="J207" s="40"/>
    </row>
    <row r="208" spans="1:10" ht="12.75">
      <c r="A208" s="40"/>
      <c r="B208" s="73" t="s">
        <v>81</v>
      </c>
      <c r="C208" s="81">
        <f t="shared" si="1"/>
        <v>59.93157234842849</v>
      </c>
      <c r="D208" s="81">
        <f t="shared" si="1"/>
        <v>48.550957116885904</v>
      </c>
      <c r="E208" s="81">
        <f t="shared" si="1"/>
        <v>34.1966734052561</v>
      </c>
      <c r="F208" s="81">
        <f t="shared" si="1"/>
        <v>38.50461293176361</v>
      </c>
      <c r="G208" s="81">
        <f t="shared" si="1"/>
        <v>51.880884466081895</v>
      </c>
      <c r="H208" s="81">
        <f t="shared" si="1"/>
        <v>53.22902604220753</v>
      </c>
      <c r="I208" s="68"/>
      <c r="J208" s="40"/>
    </row>
    <row r="209" spans="1:10" ht="12.75">
      <c r="A209" s="40"/>
      <c r="B209" s="73" t="s">
        <v>233</v>
      </c>
      <c r="C209" s="81">
        <f t="shared" si="1"/>
        <v>102.84701577864166</v>
      </c>
      <c r="D209" s="81">
        <f t="shared" si="1"/>
        <v>97.80993520518359</v>
      </c>
      <c r="E209" s="81">
        <f t="shared" si="1"/>
        <v>101.5256760109154</v>
      </c>
      <c r="F209" s="81">
        <f t="shared" si="1"/>
        <v>101.26076260762608</v>
      </c>
      <c r="G209" s="81">
        <f t="shared" si="1"/>
        <v>99.15972805744404</v>
      </c>
      <c r="H209" s="81">
        <f t="shared" si="1"/>
        <v>97.69349910000419</v>
      </c>
      <c r="I209" s="68"/>
      <c r="J209" s="40"/>
    </row>
    <row r="210" spans="1:10" ht="12.75">
      <c r="A210" s="40"/>
      <c r="B210" s="73" t="s">
        <v>234</v>
      </c>
      <c r="C210" s="81">
        <f t="shared" si="1"/>
        <v>100.00201021187632</v>
      </c>
      <c r="D210" s="81">
        <f t="shared" si="1"/>
        <v>100.59679112310691</v>
      </c>
      <c r="E210" s="81">
        <f t="shared" si="1"/>
        <v>90.4708914138456</v>
      </c>
      <c r="F210" s="81">
        <f t="shared" si="1"/>
        <v>88.22704975473019</v>
      </c>
      <c r="G210" s="81">
        <f t="shared" si="1"/>
        <v>89.56557154493619</v>
      </c>
      <c r="H210" s="81">
        <f t="shared" si="1"/>
        <v>90.98958810418003</v>
      </c>
      <c r="I210" s="68"/>
      <c r="J210" s="40"/>
    </row>
    <row r="211" spans="1:10" ht="12.75">
      <c r="A211" s="40"/>
      <c r="B211" s="73" t="s">
        <v>235</v>
      </c>
      <c r="C211" s="81">
        <f t="shared" si="1"/>
        <v>99.73429241120148</v>
      </c>
      <c r="D211" s="81">
        <f t="shared" si="1"/>
        <v>94.63288774216508</v>
      </c>
      <c r="E211" s="81">
        <f t="shared" si="1"/>
        <v>103.48716396832603</v>
      </c>
      <c r="F211" s="81">
        <f t="shared" si="1"/>
        <v>98.35585835087329</v>
      </c>
      <c r="G211" s="81">
        <f t="shared" si="1"/>
        <v>89.37290662329868</v>
      </c>
      <c r="H211" s="81">
        <f t="shared" si="1"/>
        <v>94.80909879757036</v>
      </c>
      <c r="I211" s="68"/>
      <c r="J211" s="40"/>
    </row>
    <row r="212" spans="1:10" ht="12.75">
      <c r="A212" s="40"/>
      <c r="B212" s="74" t="s">
        <v>236</v>
      </c>
      <c r="C212" s="82">
        <f t="shared" si="1"/>
        <v>99.72473353945703</v>
      </c>
      <c r="D212" s="82">
        <f t="shared" si="1"/>
        <v>95.58738709478719</v>
      </c>
      <c r="E212" s="82">
        <f t="shared" si="1"/>
        <v>100.75709100042458</v>
      </c>
      <c r="F212" s="82">
        <f t="shared" si="1"/>
        <v>104.01804069122757</v>
      </c>
      <c r="G212" s="82">
        <f t="shared" si="1"/>
        <v>93.57561111627474</v>
      </c>
      <c r="H212" s="82">
        <f t="shared" si="1"/>
        <v>101.7254335470974</v>
      </c>
      <c r="I212" s="68"/>
      <c r="J212" s="40"/>
    </row>
    <row r="213" spans="1:10" ht="12.75">
      <c r="A213" s="40"/>
      <c r="B213" s="75" t="s">
        <v>79</v>
      </c>
      <c r="C213" s="83">
        <f t="shared" si="1"/>
        <v>-12.806857707816654</v>
      </c>
      <c r="D213" s="83">
        <f t="shared" si="1"/>
        <v>-57.35726730569629</v>
      </c>
      <c r="E213" s="83">
        <f t="shared" si="1"/>
        <v>-54.85485497531776</v>
      </c>
      <c r="F213" s="83">
        <f t="shared" si="1"/>
        <v>-3.1646630738047534</v>
      </c>
      <c r="G213" s="83">
        <f t="shared" si="1"/>
        <v>14.610717963875821</v>
      </c>
      <c r="H213" s="83">
        <f t="shared" si="1"/>
        <v>42.15443768384348</v>
      </c>
      <c r="I213" s="68"/>
      <c r="J213" s="40"/>
    </row>
    <row r="214" spans="1:10" ht="12.75">
      <c r="A214" s="40"/>
      <c r="B214" s="76" t="s">
        <v>237</v>
      </c>
      <c r="C214" s="84">
        <f t="shared" si="1"/>
        <v>99.63205233033524</v>
      </c>
      <c r="D214" s="84">
        <f t="shared" si="1"/>
        <v>100.09335822886104</v>
      </c>
      <c r="E214" s="84">
        <f t="shared" si="1"/>
        <v>104.29298517371099</v>
      </c>
      <c r="F214" s="84">
        <f t="shared" si="1"/>
        <v>102.0322207012741</v>
      </c>
      <c r="G214" s="84">
        <f t="shared" si="1"/>
        <v>96.96911196911196</v>
      </c>
      <c r="H214" s="84">
        <f t="shared" si="1"/>
        <v>98.96596858638743</v>
      </c>
      <c r="I214" s="68"/>
      <c r="J214" s="40"/>
    </row>
    <row r="215" spans="1:10" ht="12.75">
      <c r="A215" s="40"/>
      <c r="B215" s="75" t="s">
        <v>83</v>
      </c>
      <c r="C215" s="83">
        <f t="shared" si="1"/>
        <v>-812.6191780209462</v>
      </c>
      <c r="D215" s="83">
        <f t="shared" si="1"/>
        <v>-1502.082499444074</v>
      </c>
      <c r="E215" s="83">
        <f t="shared" si="1"/>
        <v>-1545.4089837314152</v>
      </c>
      <c r="F215" s="83">
        <f t="shared" si="1"/>
        <v>-1125.9862395771631</v>
      </c>
      <c r="G215" s="83">
        <f t="shared" si="1"/>
        <v>-627.3952368131906</v>
      </c>
      <c r="H215" s="83">
        <f t="shared" si="1"/>
        <v>-653.1533936768492</v>
      </c>
      <c r="I215" s="68"/>
      <c r="J215" s="40"/>
    </row>
    <row r="216" spans="1:10" ht="12.75">
      <c r="A216" s="40"/>
      <c r="B216" s="72" t="s">
        <v>238</v>
      </c>
      <c r="C216" s="80" t="s">
        <v>157</v>
      </c>
      <c r="D216" s="80" t="s">
        <v>157</v>
      </c>
      <c r="E216" s="80" t="s">
        <v>157</v>
      </c>
      <c r="F216" s="80">
        <f t="shared" si="1"/>
        <v>100.03462603878114</v>
      </c>
      <c r="G216" s="80">
        <f t="shared" si="1"/>
        <v>100.03314550878356</v>
      </c>
      <c r="H216" s="80">
        <f t="shared" si="1"/>
        <v>102.95176385889128</v>
      </c>
      <c r="I216" s="68"/>
      <c r="J216" s="40"/>
    </row>
    <row r="217" spans="1:10" ht="12.75">
      <c r="A217" s="40"/>
      <c r="B217" s="73" t="s">
        <v>299</v>
      </c>
      <c r="C217" s="81">
        <f t="shared" si="1"/>
        <v>99.96214630453298</v>
      </c>
      <c r="D217" s="81">
        <f t="shared" si="1"/>
        <v>117.07228036018496</v>
      </c>
      <c r="E217" s="81">
        <f t="shared" si="1"/>
        <v>97.09138267853268</v>
      </c>
      <c r="F217" s="81">
        <f t="shared" si="1"/>
        <v>102.48375116063139</v>
      </c>
      <c r="G217" s="81">
        <f t="shared" si="1"/>
        <v>97.81267526640494</v>
      </c>
      <c r="H217" s="81">
        <f t="shared" si="1"/>
        <v>100.69945597868325</v>
      </c>
      <c r="I217" s="68"/>
      <c r="J217" s="40"/>
    </row>
    <row r="218" spans="1:10" ht="12.75">
      <c r="A218" s="40"/>
      <c r="B218" s="73" t="s">
        <v>240</v>
      </c>
      <c r="C218" s="81">
        <f t="shared" si="1"/>
        <v>0.9442287327920927</v>
      </c>
      <c r="D218" s="81">
        <f t="shared" si="1"/>
        <v>16.24106230847804</v>
      </c>
      <c r="E218" s="81">
        <f t="shared" si="1"/>
        <v>71.70531539269014</v>
      </c>
      <c r="F218" s="81">
        <f t="shared" si="1"/>
        <v>73.901491927243</v>
      </c>
      <c r="G218" s="81">
        <f t="shared" si="1"/>
        <v>50.613496932515325</v>
      </c>
      <c r="H218" s="81">
        <f t="shared" si="1"/>
        <v>31.351269877157282</v>
      </c>
      <c r="I218" s="68"/>
      <c r="J218" s="40"/>
    </row>
    <row r="219" spans="1:10" ht="12.75">
      <c r="A219" s="40"/>
      <c r="B219" s="74" t="s">
        <v>241</v>
      </c>
      <c r="C219" s="82">
        <f t="shared" si="1"/>
        <v>79.55068778407384</v>
      </c>
      <c r="D219" s="82">
        <f t="shared" si="1"/>
        <v>45.312216647524636</v>
      </c>
      <c r="E219" s="82">
        <f t="shared" si="1"/>
        <v>33.270255116344266</v>
      </c>
      <c r="F219" s="82">
        <f t="shared" si="1"/>
        <v>85.32622365310125</v>
      </c>
      <c r="G219" s="82">
        <f t="shared" si="1"/>
        <v>74.9922608605923</v>
      </c>
      <c r="H219" s="82">
        <f t="shared" si="1"/>
        <v>60.582688078093454</v>
      </c>
      <c r="I219" s="68"/>
      <c r="J219" s="40"/>
    </row>
    <row r="220" spans="1:10" ht="12.75">
      <c r="A220" s="40"/>
      <c r="B220" s="75" t="s">
        <v>242</v>
      </c>
      <c r="C220" s="83">
        <f t="shared" si="1"/>
        <v>88.77599612114497</v>
      </c>
      <c r="D220" s="83">
        <f t="shared" si="1"/>
        <v>91.69006503546609</v>
      </c>
      <c r="E220" s="83">
        <f t="shared" si="1"/>
        <v>93.33280459369003</v>
      </c>
      <c r="F220" s="83">
        <f t="shared" si="1"/>
        <v>90.83386848189059</v>
      </c>
      <c r="G220" s="83">
        <f t="shared" si="1"/>
        <v>92.46733042937151</v>
      </c>
      <c r="H220" s="83">
        <f t="shared" si="1"/>
        <v>92.65799588931415</v>
      </c>
      <c r="I220" s="68"/>
      <c r="J220" s="40"/>
    </row>
    <row r="221" spans="1:10" ht="12.75">
      <c r="A221" s="40"/>
      <c r="B221" s="76" t="s">
        <v>243</v>
      </c>
      <c r="C221" s="84" t="s">
        <v>157</v>
      </c>
      <c r="D221" s="84" t="s">
        <v>157</v>
      </c>
      <c r="E221" s="84" t="s">
        <v>157</v>
      </c>
      <c r="F221" s="84" t="s">
        <v>157</v>
      </c>
      <c r="G221" s="84" t="s">
        <v>157</v>
      </c>
      <c r="H221" s="84">
        <f t="shared" si="1"/>
        <v>96.64716006884683</v>
      </c>
      <c r="I221" s="68"/>
      <c r="J221" s="40"/>
    </row>
    <row r="222" spans="1:10" ht="12.75">
      <c r="A222" s="40"/>
      <c r="B222" s="75" t="s">
        <v>300</v>
      </c>
      <c r="C222" s="83" t="s">
        <v>157</v>
      </c>
      <c r="D222" s="83" t="s">
        <v>157</v>
      </c>
      <c r="E222" s="83">
        <f t="shared" si="1"/>
        <v>100</v>
      </c>
      <c r="F222" s="83">
        <f t="shared" si="1"/>
        <v>100</v>
      </c>
      <c r="G222" s="83">
        <f t="shared" si="1"/>
        <v>100</v>
      </c>
      <c r="H222" s="83">
        <f t="shared" si="1"/>
        <v>100</v>
      </c>
      <c r="I222" s="68"/>
      <c r="J222" s="40"/>
    </row>
    <row r="223" spans="1:10" ht="12.75">
      <c r="A223" s="40"/>
      <c r="B223" s="76" t="s">
        <v>296</v>
      </c>
      <c r="C223" s="84">
        <f t="shared" si="1"/>
        <v>100</v>
      </c>
      <c r="D223" s="84">
        <f t="shared" si="1"/>
        <v>104.71199153764786</v>
      </c>
      <c r="E223" s="84">
        <f t="shared" si="1"/>
        <v>105.5813953488372</v>
      </c>
      <c r="F223" s="84">
        <f t="shared" si="1"/>
        <v>99.17086171157833</v>
      </c>
      <c r="G223" s="84">
        <f t="shared" si="1"/>
        <v>94.20289855072464</v>
      </c>
      <c r="H223" s="84">
        <f t="shared" si="1"/>
        <v>97.38851933973886</v>
      </c>
      <c r="I223" s="68"/>
      <c r="J223" s="40"/>
    </row>
    <row r="224" spans="1:10" ht="12.75">
      <c r="A224" s="40"/>
      <c r="B224" s="75" t="s">
        <v>85</v>
      </c>
      <c r="C224" s="83">
        <f t="shared" si="1"/>
        <v>89.72758553858571</v>
      </c>
      <c r="D224" s="83">
        <f t="shared" si="1"/>
        <v>83.7070242015746</v>
      </c>
      <c r="E224" s="83">
        <f t="shared" si="1"/>
        <v>69.64441381829653</v>
      </c>
      <c r="F224" s="83">
        <f t="shared" si="1"/>
        <v>64.59821892650474</v>
      </c>
      <c r="G224" s="83">
        <f t="shared" si="1"/>
        <v>72.7379260843453</v>
      </c>
      <c r="H224" s="83">
        <f t="shared" si="1"/>
        <v>68.56995553264163</v>
      </c>
      <c r="I224" s="68"/>
      <c r="J224" s="40"/>
    </row>
    <row r="225" spans="1:9" ht="12.75">
      <c r="A225" s="40"/>
      <c r="B225" s="68"/>
      <c r="C225" s="68"/>
      <c r="D225" s="68"/>
      <c r="E225" s="68"/>
      <c r="F225" s="68"/>
      <c r="G225" s="68"/>
      <c r="H225" s="68"/>
      <c r="I225" s="68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workbookViewId="0" topLeftCell="A1"/>
  </sheetViews>
  <sheetFormatPr defaultColWidth="9.140625" defaultRowHeight="12.75"/>
  <cols>
    <col min="2" max="2" width="25.28125" style="0" customWidth="1"/>
    <col min="4" max="7" width="9.140625" style="0" hidden="1" customWidth="1"/>
    <col min="9" max="12" width="9.140625" style="0" hidden="1" customWidth="1"/>
    <col min="14" max="17" width="9.140625" style="0" hidden="1" customWidth="1"/>
    <col min="19" max="22" width="9.140625" style="0" hidden="1" customWidth="1"/>
    <col min="24" max="26" width="9.140625" style="0" hidden="1" customWidth="1"/>
  </cols>
  <sheetData>
    <row r="1" ht="12.75">
      <c r="A1" s="31" t="s">
        <v>293</v>
      </c>
    </row>
    <row r="3" spans="1:2" ht="12.75">
      <c r="A3" s="31" t="s">
        <v>0</v>
      </c>
      <c r="B3" s="32">
        <v>42530.50771990741</v>
      </c>
    </row>
    <row r="4" spans="1:2" ht="12.75">
      <c r="A4" s="31" t="s">
        <v>1</v>
      </c>
      <c r="B4" s="32">
        <v>42601.642193113425</v>
      </c>
    </row>
    <row r="5" spans="1:2" ht="12.75">
      <c r="A5" s="31" t="s">
        <v>2</v>
      </c>
      <c r="B5" s="31" t="s">
        <v>3</v>
      </c>
    </row>
    <row r="7" spans="1:2" ht="12.75">
      <c r="A7" s="31" t="s">
        <v>4</v>
      </c>
      <c r="B7" s="31" t="s">
        <v>180</v>
      </c>
    </row>
    <row r="8" spans="1:2" ht="12.75">
      <c r="A8" s="31" t="s">
        <v>5</v>
      </c>
      <c r="B8" s="31" t="s">
        <v>181</v>
      </c>
    </row>
    <row r="10" spans="1:27" ht="12.75">
      <c r="A10" s="33" t="s">
        <v>6</v>
      </c>
      <c r="B10" s="33" t="s">
        <v>301</v>
      </c>
      <c r="C10" s="33" t="s">
        <v>7</v>
      </c>
      <c r="D10" s="33" t="s">
        <v>8</v>
      </c>
      <c r="E10" s="33" t="s">
        <v>9</v>
      </c>
      <c r="F10" s="33" t="s">
        <v>10</v>
      </c>
      <c r="G10" s="33" t="s">
        <v>11</v>
      </c>
      <c r="H10" s="33" t="s">
        <v>12</v>
      </c>
      <c r="I10" s="33" t="s">
        <v>13</v>
      </c>
      <c r="J10" s="33" t="s">
        <v>14</v>
      </c>
      <c r="K10" s="33" t="s">
        <v>15</v>
      </c>
      <c r="L10" s="33" t="s">
        <v>16</v>
      </c>
      <c r="M10" s="33" t="s">
        <v>17</v>
      </c>
      <c r="N10" s="33" t="s">
        <v>18</v>
      </c>
      <c r="O10" s="33" t="s">
        <v>19</v>
      </c>
      <c r="P10" s="33" t="s">
        <v>20</v>
      </c>
      <c r="Q10" s="33" t="s">
        <v>21</v>
      </c>
      <c r="R10" s="33" t="s">
        <v>22</v>
      </c>
      <c r="S10" s="33" t="s">
        <v>23</v>
      </c>
      <c r="T10" s="33" t="s">
        <v>24</v>
      </c>
      <c r="U10" s="33" t="s">
        <v>25</v>
      </c>
      <c r="V10" s="33" t="s">
        <v>26</v>
      </c>
      <c r="W10" s="33" t="s">
        <v>27</v>
      </c>
      <c r="X10" s="33" t="s">
        <v>28</v>
      </c>
      <c r="Y10" s="33" t="s">
        <v>29</v>
      </c>
      <c r="Z10" s="33" t="s">
        <v>30</v>
      </c>
      <c r="AA10" s="33" t="s">
        <v>31</v>
      </c>
    </row>
    <row r="11" spans="1:27" ht="12.75">
      <c r="A11" s="33" t="s">
        <v>246</v>
      </c>
      <c r="B11" s="33" t="s">
        <v>302</v>
      </c>
      <c r="C11" s="47">
        <v>84007</v>
      </c>
      <c r="D11" s="47">
        <v>83208.1</v>
      </c>
      <c r="E11" s="47">
        <v>85246.8</v>
      </c>
      <c r="F11" s="47">
        <v>85876.4</v>
      </c>
      <c r="G11" s="47">
        <v>88045.7</v>
      </c>
      <c r="H11" s="47">
        <v>87417.2</v>
      </c>
      <c r="I11" s="47">
        <v>89574</v>
      </c>
      <c r="J11" s="47">
        <v>89379.5</v>
      </c>
      <c r="K11" s="47">
        <v>90489.9</v>
      </c>
      <c r="L11" s="47">
        <v>85646.9</v>
      </c>
      <c r="M11" s="47">
        <v>86018</v>
      </c>
      <c r="N11" s="47">
        <v>86356.1</v>
      </c>
      <c r="O11" s="47">
        <v>87351.7</v>
      </c>
      <c r="P11" s="47">
        <v>87846.1</v>
      </c>
      <c r="Q11" s="47">
        <v>89639.2</v>
      </c>
      <c r="R11" s="47">
        <v>91232.1</v>
      </c>
      <c r="S11" s="47">
        <v>90685.8</v>
      </c>
      <c r="T11" s="47">
        <v>90934.4</v>
      </c>
      <c r="U11" s="47">
        <v>90634.8</v>
      </c>
      <c r="V11" s="47">
        <v>86072.8</v>
      </c>
      <c r="W11" s="47">
        <v>87628.9</v>
      </c>
      <c r="X11" s="47">
        <v>86060.7</v>
      </c>
      <c r="Y11" s="47">
        <v>83907.2</v>
      </c>
      <c r="Z11" s="47">
        <v>80181.1</v>
      </c>
      <c r="AA11" s="47">
        <v>77518</v>
      </c>
    </row>
    <row r="12" spans="1:27" ht="12.75">
      <c r="A12" s="33" t="s">
        <v>246</v>
      </c>
      <c r="B12" s="33" t="s">
        <v>303</v>
      </c>
      <c r="C12" s="47">
        <v>98455.8</v>
      </c>
      <c r="D12" s="47">
        <v>97341.3</v>
      </c>
      <c r="E12" s="47">
        <v>99419.9</v>
      </c>
      <c r="F12" s="47">
        <v>92151.5</v>
      </c>
      <c r="G12" s="47">
        <v>99679.2</v>
      </c>
      <c r="H12" s="47">
        <v>107315.2</v>
      </c>
      <c r="I12" s="47">
        <v>106173.8</v>
      </c>
      <c r="J12" s="47">
        <v>111383.2</v>
      </c>
      <c r="K12" s="47">
        <v>111297.9</v>
      </c>
      <c r="L12" s="47">
        <v>109339</v>
      </c>
      <c r="M12" s="47">
        <v>112235.6</v>
      </c>
      <c r="N12" s="47">
        <v>110831.3</v>
      </c>
      <c r="O12" s="47">
        <v>112605.4</v>
      </c>
      <c r="P12" s="47">
        <v>113034.8</v>
      </c>
      <c r="Q12" s="47">
        <v>115764.7</v>
      </c>
      <c r="R12" s="47">
        <v>118478.6</v>
      </c>
      <c r="S12" s="47">
        <v>117928</v>
      </c>
      <c r="T12" s="47">
        <v>116853.8</v>
      </c>
      <c r="U12" s="47">
        <v>112562.5</v>
      </c>
      <c r="V12" s="47">
        <v>102053.6</v>
      </c>
      <c r="W12" s="47">
        <v>107104.9</v>
      </c>
      <c r="X12" s="47">
        <v>104598.9</v>
      </c>
      <c r="Y12" s="47">
        <v>100474.5</v>
      </c>
      <c r="Z12" s="47">
        <v>97508.7</v>
      </c>
      <c r="AA12" s="47">
        <v>99386.9</v>
      </c>
    </row>
    <row r="13" spans="1:27" ht="12.75">
      <c r="A13" s="33" t="s">
        <v>246</v>
      </c>
      <c r="B13" s="33" t="s">
        <v>304</v>
      </c>
      <c r="C13" s="47">
        <v>368191.1</v>
      </c>
      <c r="D13" s="47">
        <v>348761.3</v>
      </c>
      <c r="E13" s="47">
        <v>328499.9</v>
      </c>
      <c r="F13" s="47">
        <v>319503</v>
      </c>
      <c r="G13" s="47">
        <v>322709.7</v>
      </c>
      <c r="H13" s="47">
        <v>331652.2</v>
      </c>
      <c r="I13" s="47">
        <v>333728.1</v>
      </c>
      <c r="J13" s="47">
        <v>335605.6</v>
      </c>
      <c r="K13" s="47">
        <v>330573.5</v>
      </c>
      <c r="L13" s="47">
        <v>324945.8</v>
      </c>
      <c r="M13" s="47">
        <v>333516.9</v>
      </c>
      <c r="N13" s="47">
        <v>332166.2</v>
      </c>
      <c r="O13" s="47">
        <v>328075.4</v>
      </c>
      <c r="P13" s="47">
        <v>335576.9</v>
      </c>
      <c r="Q13" s="47">
        <v>333845.9</v>
      </c>
      <c r="R13" s="47">
        <v>328098.8</v>
      </c>
      <c r="S13" s="47">
        <v>322304.8</v>
      </c>
      <c r="T13" s="47">
        <v>325031.2</v>
      </c>
      <c r="U13" s="47">
        <v>312642.7</v>
      </c>
      <c r="V13" s="47">
        <v>266997.6</v>
      </c>
      <c r="W13" s="47">
        <v>287843.7</v>
      </c>
      <c r="X13" s="47">
        <v>282846.9</v>
      </c>
      <c r="Y13" s="47">
        <v>277155.7</v>
      </c>
      <c r="Z13" s="47">
        <v>278691.1</v>
      </c>
      <c r="AA13" s="47">
        <v>274768.7</v>
      </c>
    </row>
    <row r="14" spans="1:27" ht="12.75">
      <c r="A14" s="33" t="s">
        <v>246</v>
      </c>
      <c r="B14" s="33" t="s">
        <v>245</v>
      </c>
      <c r="C14" s="47">
        <v>284171.3</v>
      </c>
      <c r="D14" s="47">
        <v>286299.5</v>
      </c>
      <c r="E14" s="47">
        <v>295684.4</v>
      </c>
      <c r="F14" s="47">
        <v>299172.5</v>
      </c>
      <c r="G14" s="47">
        <v>302687.9</v>
      </c>
      <c r="H14" s="47">
        <v>306934.9</v>
      </c>
      <c r="I14" s="47">
        <v>317302.3</v>
      </c>
      <c r="J14" s="47">
        <v>323068.2</v>
      </c>
      <c r="K14" s="47">
        <v>334403.1</v>
      </c>
      <c r="L14" s="47">
        <v>343713.7</v>
      </c>
      <c r="M14" s="47">
        <v>344892.9</v>
      </c>
      <c r="N14" s="47">
        <v>348206.5</v>
      </c>
      <c r="O14" s="47">
        <v>351165.3</v>
      </c>
      <c r="P14" s="47">
        <v>356631.7</v>
      </c>
      <c r="Q14" s="47">
        <v>366292.7</v>
      </c>
      <c r="R14" s="47">
        <v>369447.9</v>
      </c>
      <c r="S14" s="47">
        <v>376815.9</v>
      </c>
      <c r="T14" s="47">
        <v>383047.2</v>
      </c>
      <c r="U14" s="47">
        <v>378059.2</v>
      </c>
      <c r="V14" s="47">
        <v>365895.7</v>
      </c>
      <c r="W14" s="47">
        <v>364557.8</v>
      </c>
      <c r="X14" s="47">
        <v>362848.2</v>
      </c>
      <c r="Y14" s="47">
        <v>351790</v>
      </c>
      <c r="Z14" s="47">
        <v>348235.6</v>
      </c>
      <c r="AA14" s="47">
        <v>352936.3</v>
      </c>
    </row>
    <row r="15" spans="1:27" ht="12.75">
      <c r="A15" s="33" t="s">
        <v>246</v>
      </c>
      <c r="B15" s="33" t="s">
        <v>305</v>
      </c>
      <c r="C15" s="47">
        <v>274154.3</v>
      </c>
      <c r="D15" s="47">
        <v>290645</v>
      </c>
      <c r="E15" s="47">
        <v>281640.3</v>
      </c>
      <c r="F15" s="47">
        <v>291050</v>
      </c>
      <c r="G15" s="47">
        <v>280617</v>
      </c>
      <c r="H15" s="47">
        <v>285284.6</v>
      </c>
      <c r="I15" s="47">
        <v>309990.4</v>
      </c>
      <c r="J15" s="47">
        <v>298106.3</v>
      </c>
      <c r="K15" s="47">
        <v>298272.8</v>
      </c>
      <c r="L15" s="47">
        <v>293958.3</v>
      </c>
      <c r="M15" s="47">
        <v>290928</v>
      </c>
      <c r="N15" s="47">
        <v>305261.1</v>
      </c>
      <c r="O15" s="47">
        <v>298630.7</v>
      </c>
      <c r="P15" s="47">
        <v>308681</v>
      </c>
      <c r="Q15" s="47">
        <v>308679.7</v>
      </c>
      <c r="R15" s="47">
        <v>308832</v>
      </c>
      <c r="S15" s="47">
        <v>305502.8</v>
      </c>
      <c r="T15" s="47">
        <v>286088.1</v>
      </c>
      <c r="U15" s="47">
        <v>300340.2</v>
      </c>
      <c r="V15" s="47">
        <v>297641.5</v>
      </c>
      <c r="W15" s="47">
        <v>316988.5</v>
      </c>
      <c r="X15" s="47">
        <v>281119.9</v>
      </c>
      <c r="Y15" s="47">
        <v>295394.4</v>
      </c>
      <c r="Z15" s="47">
        <v>298209.1</v>
      </c>
      <c r="AA15" s="47">
        <v>263222.2</v>
      </c>
    </row>
    <row r="16" spans="1:27" ht="12.75">
      <c r="A16" s="33" t="s">
        <v>246</v>
      </c>
      <c r="B16" s="33" t="s">
        <v>306</v>
      </c>
      <c r="C16" s="47">
        <v>1000</v>
      </c>
      <c r="D16" s="47">
        <v>1036.2</v>
      </c>
      <c r="E16" s="47">
        <v>990.1</v>
      </c>
      <c r="F16" s="47">
        <v>989.3</v>
      </c>
      <c r="G16" s="47">
        <v>983.2</v>
      </c>
      <c r="H16" s="47">
        <v>1383.8</v>
      </c>
      <c r="I16" s="47">
        <v>1357.9</v>
      </c>
      <c r="J16" s="47">
        <v>1363.2</v>
      </c>
      <c r="K16" s="47">
        <v>1354.7</v>
      </c>
      <c r="L16" s="47">
        <v>1477.3</v>
      </c>
      <c r="M16" s="47">
        <v>1477.6</v>
      </c>
      <c r="N16" s="47">
        <v>1536.1</v>
      </c>
      <c r="O16" s="47">
        <v>1431</v>
      </c>
      <c r="P16" s="47">
        <v>1413.9</v>
      </c>
      <c r="Q16" s="47">
        <v>1414.8</v>
      </c>
      <c r="R16" s="47">
        <v>1405.5</v>
      </c>
      <c r="S16" s="47">
        <v>1326.9</v>
      </c>
      <c r="T16" s="47">
        <v>1254.3</v>
      </c>
      <c r="U16" s="47">
        <v>1170.7</v>
      </c>
      <c r="V16" s="47">
        <v>1179.7</v>
      </c>
      <c r="W16" s="47">
        <v>1148</v>
      </c>
      <c r="X16" s="47">
        <v>1116.5</v>
      </c>
      <c r="Y16" s="47">
        <v>1076.4</v>
      </c>
      <c r="Z16" s="47">
        <v>1103.9</v>
      </c>
      <c r="AA16" s="47">
        <v>1091.9</v>
      </c>
    </row>
    <row r="17" spans="1:27" ht="12.75">
      <c r="A17" s="33" t="s">
        <v>246</v>
      </c>
      <c r="B17" s="33" t="s">
        <v>307</v>
      </c>
      <c r="C17" s="47">
        <v>31644.3</v>
      </c>
      <c r="D17" s="47">
        <v>32065.6</v>
      </c>
      <c r="E17" s="47">
        <v>30971.6</v>
      </c>
      <c r="F17" s="47">
        <v>30908.2</v>
      </c>
      <c r="G17" s="47">
        <v>30465.1</v>
      </c>
      <c r="H17" s="47">
        <v>31086.3</v>
      </c>
      <c r="I17" s="47">
        <v>31630.6</v>
      </c>
      <c r="J17" s="47">
        <v>30696.7</v>
      </c>
      <c r="K17" s="47">
        <v>30121.1</v>
      </c>
      <c r="L17" s="47">
        <v>27869.8</v>
      </c>
      <c r="M17" s="47">
        <v>28007.4</v>
      </c>
      <c r="N17" s="47">
        <v>27426</v>
      </c>
      <c r="O17" s="47">
        <v>26506.9</v>
      </c>
      <c r="P17" s="47">
        <v>26640.5</v>
      </c>
      <c r="Q17" s="47">
        <v>27515.4</v>
      </c>
      <c r="R17" s="47">
        <v>27632.9</v>
      </c>
      <c r="S17" s="47">
        <v>26120.1</v>
      </c>
      <c r="T17" s="47">
        <v>25449.3</v>
      </c>
      <c r="U17" s="47">
        <v>25328.6</v>
      </c>
      <c r="V17" s="47">
        <v>24615.2</v>
      </c>
      <c r="W17" s="47">
        <v>25269.8</v>
      </c>
      <c r="X17" s="47">
        <v>24323.3</v>
      </c>
      <c r="Y17" s="47">
        <v>24137</v>
      </c>
      <c r="Z17" s="47">
        <v>24416.2</v>
      </c>
      <c r="AA17" s="47">
        <v>23607.6</v>
      </c>
    </row>
    <row r="18" spans="1:27" ht="12.75">
      <c r="A18" s="33" t="s">
        <v>246</v>
      </c>
      <c r="B18" s="33" t="s">
        <v>308</v>
      </c>
      <c r="C18" s="47">
        <v>108977.1</v>
      </c>
      <c r="D18" s="47">
        <v>115781.7</v>
      </c>
      <c r="E18" s="47">
        <v>112694.3</v>
      </c>
      <c r="F18" s="47">
        <v>112375.1</v>
      </c>
      <c r="G18" s="47">
        <v>112856.9</v>
      </c>
      <c r="H18" s="47">
        <v>114151.5</v>
      </c>
      <c r="I18" s="47">
        <v>124139.4</v>
      </c>
      <c r="J18" s="47">
        <v>118888.9</v>
      </c>
      <c r="K18" s="47">
        <v>120908.4</v>
      </c>
      <c r="L18" s="47">
        <v>124406.7</v>
      </c>
      <c r="M18" s="47">
        <v>121243.9</v>
      </c>
      <c r="N18" s="47">
        <v>128380</v>
      </c>
      <c r="O18" s="47">
        <v>125894.8</v>
      </c>
      <c r="P18" s="47">
        <v>138535</v>
      </c>
      <c r="Q18" s="47">
        <v>141505.7</v>
      </c>
      <c r="R18" s="47">
        <v>143950.2</v>
      </c>
      <c r="S18" s="47">
        <v>148055.2</v>
      </c>
      <c r="T18" s="47">
        <v>140218.5</v>
      </c>
      <c r="U18" s="47">
        <v>151134.3</v>
      </c>
      <c r="V18" s="47">
        <v>149730.2</v>
      </c>
      <c r="W18" s="47">
        <v>157660.1</v>
      </c>
      <c r="X18" s="47">
        <v>147394.9</v>
      </c>
      <c r="Y18" s="47">
        <v>149944.5</v>
      </c>
      <c r="Z18" s="47">
        <v>150879.6</v>
      </c>
      <c r="AA18" s="47">
        <v>141224.2</v>
      </c>
    </row>
    <row r="19" spans="1:27" ht="12.75">
      <c r="A19" s="33" t="s">
        <v>246</v>
      </c>
      <c r="B19" s="33" t="s">
        <v>309</v>
      </c>
      <c r="C19" s="47">
        <v>12968.4</v>
      </c>
      <c r="D19" s="47">
        <v>13829.4</v>
      </c>
      <c r="E19" s="47">
        <v>12217.6</v>
      </c>
      <c r="F19" s="47">
        <v>12076.8</v>
      </c>
      <c r="G19" s="47">
        <v>10745</v>
      </c>
      <c r="H19" s="47">
        <v>12192.3</v>
      </c>
      <c r="I19" s="47">
        <v>12561.2</v>
      </c>
      <c r="J19" s="47">
        <v>11468</v>
      </c>
      <c r="K19" s="47">
        <v>11878.4</v>
      </c>
      <c r="L19" s="47">
        <v>11331.8</v>
      </c>
      <c r="M19" s="47">
        <v>12727.3</v>
      </c>
      <c r="N19" s="47">
        <v>13503.5</v>
      </c>
      <c r="O19" s="47">
        <v>12933.1</v>
      </c>
      <c r="P19" s="47">
        <v>8868.8</v>
      </c>
      <c r="Q19" s="47">
        <v>9152.9</v>
      </c>
      <c r="R19" s="47">
        <v>11930.6</v>
      </c>
      <c r="S19" s="47">
        <v>12496.4</v>
      </c>
      <c r="T19" s="47">
        <v>11806.2</v>
      </c>
      <c r="U19" s="47">
        <v>11363</v>
      </c>
      <c r="V19" s="47">
        <v>8675.8</v>
      </c>
      <c r="W19" s="47">
        <v>10331.7</v>
      </c>
      <c r="X19" s="47">
        <v>5831.1</v>
      </c>
      <c r="Y19" s="47">
        <v>5386.5</v>
      </c>
      <c r="Z19" s="47">
        <v>5082.8</v>
      </c>
      <c r="AA19" s="47">
        <v>4833.3</v>
      </c>
    </row>
    <row r="20" spans="1:27" ht="12.75">
      <c r="A20" s="33" t="s">
        <v>211</v>
      </c>
      <c r="B20" s="33" t="s">
        <v>302</v>
      </c>
      <c r="C20" s="47">
        <v>39082.4</v>
      </c>
      <c r="D20" s="47">
        <v>38055</v>
      </c>
      <c r="E20" s="47">
        <v>38962.1</v>
      </c>
      <c r="F20" s="47">
        <v>40427.7</v>
      </c>
      <c r="G20" s="47">
        <v>42140.6</v>
      </c>
      <c r="H20" s="47">
        <v>41641</v>
      </c>
      <c r="I20" s="47">
        <v>42789.9</v>
      </c>
      <c r="J20" s="47">
        <v>42457.6</v>
      </c>
      <c r="K20" s="47">
        <v>43475.7</v>
      </c>
      <c r="L20" s="47">
        <v>40702.1</v>
      </c>
      <c r="M20" s="47">
        <v>40116.6</v>
      </c>
      <c r="N20" s="47">
        <v>40168.4</v>
      </c>
      <c r="O20" s="47">
        <v>40601.8</v>
      </c>
      <c r="P20" s="47">
        <v>41112.5</v>
      </c>
      <c r="Q20" s="47">
        <v>42282.4</v>
      </c>
      <c r="R20" s="47">
        <v>43119.1</v>
      </c>
      <c r="S20" s="47">
        <v>41698.9</v>
      </c>
      <c r="T20" s="47">
        <v>41349.3</v>
      </c>
      <c r="U20" s="47">
        <v>41418.6</v>
      </c>
      <c r="V20" s="47">
        <v>38564.2</v>
      </c>
      <c r="W20" s="47">
        <v>37897.4</v>
      </c>
      <c r="X20" s="47">
        <v>36092.4</v>
      </c>
      <c r="Y20" s="47">
        <v>34878.7</v>
      </c>
      <c r="Z20" s="47">
        <v>32215.6</v>
      </c>
      <c r="AA20" s="47">
        <v>31049.6</v>
      </c>
    </row>
    <row r="21" spans="1:27" ht="12.75">
      <c r="A21" s="33" t="s">
        <v>211</v>
      </c>
      <c r="B21" s="33" t="s">
        <v>303</v>
      </c>
      <c r="C21" s="47">
        <v>81099.1</v>
      </c>
      <c r="D21" s="47">
        <v>81841.3</v>
      </c>
      <c r="E21" s="47">
        <v>82768.8</v>
      </c>
      <c r="F21" s="47">
        <v>77066.5</v>
      </c>
      <c r="G21" s="47">
        <v>84224.4</v>
      </c>
      <c r="H21" s="47">
        <v>91597.1</v>
      </c>
      <c r="I21" s="47">
        <v>89900.8</v>
      </c>
      <c r="J21" s="47">
        <v>94692.7</v>
      </c>
      <c r="K21" s="47">
        <v>95613.1</v>
      </c>
      <c r="L21" s="47">
        <v>93849.7</v>
      </c>
      <c r="M21" s="47">
        <v>95691.9</v>
      </c>
      <c r="N21" s="47">
        <v>94838.9</v>
      </c>
      <c r="O21" s="47">
        <v>97914.9</v>
      </c>
      <c r="P21" s="47">
        <v>97911.8</v>
      </c>
      <c r="Q21" s="47">
        <v>99881.4</v>
      </c>
      <c r="R21" s="47">
        <v>101708.7</v>
      </c>
      <c r="S21" s="47">
        <v>102193.4</v>
      </c>
      <c r="T21" s="47">
        <v>100025.3</v>
      </c>
      <c r="U21" s="47">
        <v>96485.7</v>
      </c>
      <c r="V21" s="47">
        <v>88569.4</v>
      </c>
      <c r="W21" s="47">
        <v>92039.1</v>
      </c>
      <c r="X21" s="47">
        <v>88798.7</v>
      </c>
      <c r="Y21" s="47">
        <v>85203.2</v>
      </c>
      <c r="Z21" s="47">
        <v>82424.4</v>
      </c>
      <c r="AA21" s="47">
        <v>84019.8</v>
      </c>
    </row>
    <row r="22" spans="1:27" ht="12.75">
      <c r="A22" s="33" t="s">
        <v>211</v>
      </c>
      <c r="B22" s="33" t="s">
        <v>304</v>
      </c>
      <c r="C22" s="47">
        <v>59015.8</v>
      </c>
      <c r="D22" s="47">
        <v>59967</v>
      </c>
      <c r="E22" s="47">
        <v>55652</v>
      </c>
      <c r="F22" s="47">
        <v>55646.7</v>
      </c>
      <c r="G22" s="47">
        <v>56956.3</v>
      </c>
      <c r="H22" s="47">
        <v>56561.7</v>
      </c>
      <c r="I22" s="47">
        <v>56176.5</v>
      </c>
      <c r="J22" s="47">
        <v>57400.9</v>
      </c>
      <c r="K22" s="47">
        <v>57684.8</v>
      </c>
      <c r="L22" s="47">
        <v>55256.2</v>
      </c>
      <c r="M22" s="47">
        <v>52959.1</v>
      </c>
      <c r="N22" s="47">
        <v>54071.3</v>
      </c>
      <c r="O22" s="47">
        <v>51509.8</v>
      </c>
      <c r="P22" s="47">
        <v>52412.4</v>
      </c>
      <c r="Q22" s="47">
        <v>50139.8</v>
      </c>
      <c r="R22" s="47">
        <v>47323.5</v>
      </c>
      <c r="S22" s="47">
        <v>46428.6</v>
      </c>
      <c r="T22" s="47">
        <v>46155.2</v>
      </c>
      <c r="U22" s="47">
        <v>43011.3</v>
      </c>
      <c r="V22" s="47">
        <v>36925.8</v>
      </c>
      <c r="W22" s="47">
        <v>36084.8</v>
      </c>
      <c r="X22" s="47">
        <v>32930.4</v>
      </c>
      <c r="Y22" s="47">
        <v>30946.4</v>
      </c>
      <c r="Z22" s="47">
        <v>28736.7</v>
      </c>
      <c r="AA22" s="47">
        <v>27671.3</v>
      </c>
    </row>
    <row r="23" spans="1:27" ht="12.75">
      <c r="A23" s="33" t="s">
        <v>211</v>
      </c>
      <c r="B23" s="33" t="s">
        <v>245</v>
      </c>
      <c r="C23" s="47">
        <v>278144.5</v>
      </c>
      <c r="D23" s="47">
        <v>280264.2</v>
      </c>
      <c r="E23" s="47">
        <v>289555.6</v>
      </c>
      <c r="F23" s="47">
        <v>292955.6</v>
      </c>
      <c r="G23" s="47">
        <v>296399.4</v>
      </c>
      <c r="H23" s="47">
        <v>300386.9</v>
      </c>
      <c r="I23" s="47">
        <v>310454.9</v>
      </c>
      <c r="J23" s="47">
        <v>316052.4</v>
      </c>
      <c r="K23" s="47">
        <v>327291</v>
      </c>
      <c r="L23" s="47">
        <v>336595.4</v>
      </c>
      <c r="M23" s="47">
        <v>337138.2</v>
      </c>
      <c r="N23" s="47">
        <v>339508.7</v>
      </c>
      <c r="O23" s="47">
        <v>342376.5</v>
      </c>
      <c r="P23" s="47">
        <v>346793.9</v>
      </c>
      <c r="Q23" s="47">
        <v>356025.5</v>
      </c>
      <c r="R23" s="47">
        <v>357841.3</v>
      </c>
      <c r="S23" s="47">
        <v>363211.2</v>
      </c>
      <c r="T23" s="47">
        <v>367118.8</v>
      </c>
      <c r="U23" s="47">
        <v>359802.6</v>
      </c>
      <c r="V23" s="47">
        <v>346295.2</v>
      </c>
      <c r="W23" s="47">
        <v>343450.3</v>
      </c>
      <c r="X23" s="47">
        <v>340727.8</v>
      </c>
      <c r="Y23" s="47">
        <v>329106.8</v>
      </c>
      <c r="Z23" s="47">
        <v>326544.5</v>
      </c>
      <c r="AA23" s="47">
        <v>330493</v>
      </c>
    </row>
    <row r="24" spans="1:27" ht="12.75">
      <c r="A24" s="33" t="s">
        <v>211</v>
      </c>
      <c r="B24" s="33" t="s">
        <v>305</v>
      </c>
      <c r="C24" s="47">
        <v>60308.2</v>
      </c>
      <c r="D24" s="47">
        <v>66199.9</v>
      </c>
      <c r="E24" s="47">
        <v>64316.8</v>
      </c>
      <c r="F24" s="47">
        <v>64383</v>
      </c>
      <c r="G24" s="47">
        <v>60372.6</v>
      </c>
      <c r="H24" s="47">
        <v>61464.3</v>
      </c>
      <c r="I24" s="47">
        <v>64964.1</v>
      </c>
      <c r="J24" s="47">
        <v>63710.8</v>
      </c>
      <c r="K24" s="47">
        <v>63973.8</v>
      </c>
      <c r="L24" s="47">
        <v>59594.7</v>
      </c>
      <c r="M24" s="47">
        <v>57248.8</v>
      </c>
      <c r="N24" s="47">
        <v>61913.3</v>
      </c>
      <c r="O24" s="47">
        <v>56546.7</v>
      </c>
      <c r="P24" s="47">
        <v>57141.5</v>
      </c>
      <c r="Q24" s="47">
        <v>55483.7</v>
      </c>
      <c r="R24" s="47">
        <v>54716.6</v>
      </c>
      <c r="S24" s="47">
        <v>52911.1</v>
      </c>
      <c r="T24" s="47">
        <v>41850.8</v>
      </c>
      <c r="U24" s="47">
        <v>47726.7</v>
      </c>
      <c r="V24" s="47">
        <v>43795</v>
      </c>
      <c r="W24" s="47">
        <v>43632.3</v>
      </c>
      <c r="X24" s="47">
        <v>38244.5</v>
      </c>
      <c r="Y24" s="47">
        <v>37897.6</v>
      </c>
      <c r="Z24" s="47">
        <v>38533.4</v>
      </c>
      <c r="AA24" s="47">
        <v>33821</v>
      </c>
    </row>
    <row r="25" spans="1:27" ht="12.75">
      <c r="A25" s="33" t="s">
        <v>211</v>
      </c>
      <c r="B25" s="33" t="s">
        <v>306</v>
      </c>
      <c r="C25" s="47">
        <v>996</v>
      </c>
      <c r="D25" s="47">
        <v>1033</v>
      </c>
      <c r="E25" s="47">
        <v>988.7</v>
      </c>
      <c r="F25" s="47">
        <v>988</v>
      </c>
      <c r="G25" s="47">
        <v>981.8</v>
      </c>
      <c r="H25" s="47">
        <v>1382.4</v>
      </c>
      <c r="I25" s="47">
        <v>1356.4</v>
      </c>
      <c r="J25" s="47">
        <v>1361.7</v>
      </c>
      <c r="K25" s="47">
        <v>1353</v>
      </c>
      <c r="L25" s="47">
        <v>1475.3</v>
      </c>
      <c r="M25" s="47">
        <v>1421.6</v>
      </c>
      <c r="N25" s="47">
        <v>1479.1</v>
      </c>
      <c r="O25" s="47">
        <v>1374.1</v>
      </c>
      <c r="P25" s="47">
        <v>1347.3</v>
      </c>
      <c r="Q25" s="47">
        <v>1335.1</v>
      </c>
      <c r="R25" s="47">
        <v>1322.7</v>
      </c>
      <c r="S25" s="47">
        <v>1243.1</v>
      </c>
      <c r="T25" s="47">
        <v>1169.3</v>
      </c>
      <c r="U25" s="47">
        <v>1083.2</v>
      </c>
      <c r="V25" s="47">
        <v>1092.1</v>
      </c>
      <c r="W25" s="47">
        <v>1084</v>
      </c>
      <c r="X25" s="47">
        <v>1044.6</v>
      </c>
      <c r="Y25" s="47">
        <v>1009.2</v>
      </c>
      <c r="Z25" s="47">
        <v>1038.1</v>
      </c>
      <c r="AA25" s="47">
        <v>1024.1</v>
      </c>
    </row>
    <row r="26" spans="1:27" ht="12.75">
      <c r="A26" s="33" t="s">
        <v>211</v>
      </c>
      <c r="B26" s="33" t="s">
        <v>307</v>
      </c>
      <c r="C26" s="47">
        <v>18594.5</v>
      </c>
      <c r="D26" s="47">
        <v>17778.5</v>
      </c>
      <c r="E26" s="47">
        <v>18733.8</v>
      </c>
      <c r="F26" s="47">
        <v>18956.4</v>
      </c>
      <c r="G26" s="47">
        <v>19089.6</v>
      </c>
      <c r="H26" s="47">
        <v>19356.9</v>
      </c>
      <c r="I26" s="47">
        <v>19400.1</v>
      </c>
      <c r="J26" s="47">
        <v>19344.9</v>
      </c>
      <c r="K26" s="47">
        <v>19094.8</v>
      </c>
      <c r="L26" s="47">
        <v>17039.3</v>
      </c>
      <c r="M26" s="47">
        <v>17337.9</v>
      </c>
      <c r="N26" s="47">
        <v>16638.7</v>
      </c>
      <c r="O26" s="47">
        <v>16210.4</v>
      </c>
      <c r="P26" s="47">
        <v>16427.3</v>
      </c>
      <c r="Q26" s="47">
        <v>16671.8</v>
      </c>
      <c r="R26" s="47">
        <v>16614.1</v>
      </c>
      <c r="S26" s="47">
        <v>15151.8</v>
      </c>
      <c r="T26" s="47">
        <v>14578.3</v>
      </c>
      <c r="U26" s="47">
        <v>14360.4</v>
      </c>
      <c r="V26" s="47">
        <v>13825</v>
      </c>
      <c r="W26" s="47">
        <v>13683.4</v>
      </c>
      <c r="X26" s="47">
        <v>13281.4</v>
      </c>
      <c r="Y26" s="47">
        <v>12695.7</v>
      </c>
      <c r="Z26" s="47">
        <v>12849.3</v>
      </c>
      <c r="AA26" s="47">
        <v>12566.4</v>
      </c>
    </row>
    <row r="27" spans="1:27" ht="12.75">
      <c r="A27" s="33" t="s">
        <v>211</v>
      </c>
      <c r="B27" s="33" t="s">
        <v>308</v>
      </c>
      <c r="C27" s="47">
        <v>26560.2</v>
      </c>
      <c r="D27" s="47">
        <v>28945.2</v>
      </c>
      <c r="E27" s="47">
        <v>28379.8</v>
      </c>
      <c r="F27" s="47">
        <v>27466.8</v>
      </c>
      <c r="G27" s="47">
        <v>26393.8</v>
      </c>
      <c r="H27" s="47">
        <v>24676.8</v>
      </c>
      <c r="I27" s="47">
        <v>28363.6</v>
      </c>
      <c r="J27" s="47">
        <v>25010.7</v>
      </c>
      <c r="K27" s="47">
        <v>24246.7</v>
      </c>
      <c r="L27" s="47">
        <v>25083.7</v>
      </c>
      <c r="M27" s="47">
        <v>22657.8</v>
      </c>
      <c r="N27" s="47">
        <v>25668</v>
      </c>
      <c r="O27" s="47">
        <v>23796.2</v>
      </c>
      <c r="P27" s="47">
        <v>24397</v>
      </c>
      <c r="Q27" s="47">
        <v>23490.7</v>
      </c>
      <c r="R27" s="47">
        <v>23397.8</v>
      </c>
      <c r="S27" s="47">
        <v>22194</v>
      </c>
      <c r="T27" s="47">
        <v>18327.8</v>
      </c>
      <c r="U27" s="47">
        <v>20824.5</v>
      </c>
      <c r="V27" s="47">
        <v>19322</v>
      </c>
      <c r="W27" s="47">
        <v>19041.4</v>
      </c>
      <c r="X27" s="47">
        <v>17083.1</v>
      </c>
      <c r="Y27" s="47">
        <v>16376</v>
      </c>
      <c r="Z27" s="47">
        <v>16846.3</v>
      </c>
      <c r="AA27" s="47">
        <v>15283.5</v>
      </c>
    </row>
    <row r="28" spans="1:27" ht="12.75">
      <c r="A28" s="33" t="s">
        <v>211</v>
      </c>
      <c r="B28" s="33" t="s">
        <v>309</v>
      </c>
      <c r="C28" s="47">
        <v>2855.8</v>
      </c>
      <c r="D28" s="47">
        <v>2750.8</v>
      </c>
      <c r="E28" s="47">
        <v>2039.9</v>
      </c>
      <c r="F28" s="47">
        <v>1665</v>
      </c>
      <c r="G28" s="47">
        <v>2101.8</v>
      </c>
      <c r="H28" s="47">
        <v>2252.7</v>
      </c>
      <c r="I28" s="47">
        <v>1434.8</v>
      </c>
      <c r="J28" s="47">
        <v>1333.2</v>
      </c>
      <c r="K28" s="47">
        <v>1849.9</v>
      </c>
      <c r="L28" s="47">
        <v>1513.7</v>
      </c>
      <c r="M28" s="47">
        <v>1713.3</v>
      </c>
      <c r="N28" s="47">
        <v>1846.9</v>
      </c>
      <c r="O28" s="47">
        <v>1930.1</v>
      </c>
      <c r="P28" s="47">
        <v>2324.6</v>
      </c>
      <c r="Q28" s="47">
        <v>2440.2</v>
      </c>
      <c r="R28" s="47">
        <v>2586.9</v>
      </c>
      <c r="S28" s="47">
        <v>2145.7</v>
      </c>
      <c r="T28" s="47">
        <v>2178</v>
      </c>
      <c r="U28" s="47">
        <v>2038.6</v>
      </c>
      <c r="V28" s="47">
        <v>1777.9</v>
      </c>
      <c r="W28" s="47">
        <v>1834.1</v>
      </c>
      <c r="X28" s="47">
        <v>2018.2</v>
      </c>
      <c r="Y28" s="47">
        <v>2297.1</v>
      </c>
      <c r="Z28" s="47">
        <v>2208.9</v>
      </c>
      <c r="AA28" s="47">
        <v>2098.1</v>
      </c>
    </row>
    <row r="30" ht="12.75">
      <c r="A30" s="31" t="s">
        <v>156</v>
      </c>
    </row>
    <row r="31" spans="1:2" ht="12.75">
      <c r="A31" s="31" t="s">
        <v>157</v>
      </c>
      <c r="B31" s="31" t="s">
        <v>158</v>
      </c>
    </row>
    <row r="33" spans="1:30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ht="12.75">
      <c r="A34" s="40"/>
      <c r="B34" s="54"/>
      <c r="C34" s="54" t="s">
        <v>7</v>
      </c>
      <c r="D34" s="54" t="s">
        <v>8</v>
      </c>
      <c r="E34" s="54" t="s">
        <v>9</v>
      </c>
      <c r="F34" s="54" t="s">
        <v>10</v>
      </c>
      <c r="G34" s="54" t="s">
        <v>11</v>
      </c>
      <c r="H34" s="54" t="s">
        <v>12</v>
      </c>
      <c r="I34" s="54" t="s">
        <v>13</v>
      </c>
      <c r="J34" s="54" t="s">
        <v>14</v>
      </c>
      <c r="K34" s="54" t="s">
        <v>15</v>
      </c>
      <c r="L34" s="54" t="s">
        <v>16</v>
      </c>
      <c r="M34" s="54" t="s">
        <v>17</v>
      </c>
      <c r="N34" s="54" t="s">
        <v>18</v>
      </c>
      <c r="O34" s="54" t="s">
        <v>19</v>
      </c>
      <c r="P34" s="54" t="s">
        <v>20</v>
      </c>
      <c r="Q34" s="54" t="s">
        <v>21</v>
      </c>
      <c r="R34" s="54" t="s">
        <v>22</v>
      </c>
      <c r="S34" s="54" t="s">
        <v>23</v>
      </c>
      <c r="T34" s="54" t="s">
        <v>24</v>
      </c>
      <c r="U34" s="54" t="s">
        <v>25</v>
      </c>
      <c r="V34" s="54" t="s">
        <v>26</v>
      </c>
      <c r="W34" s="54" t="s">
        <v>27</v>
      </c>
      <c r="X34" s="54" t="s">
        <v>28</v>
      </c>
      <c r="Y34" s="54" t="s">
        <v>29</v>
      </c>
      <c r="Z34" s="54" t="s">
        <v>30</v>
      </c>
      <c r="AA34" s="54" t="s">
        <v>31</v>
      </c>
      <c r="AB34" s="40"/>
      <c r="AC34" s="40"/>
      <c r="AD34" s="40"/>
    </row>
    <row r="35" spans="1:30" ht="12.75">
      <c r="A35" s="40"/>
      <c r="B35" s="41" t="s">
        <v>302</v>
      </c>
      <c r="C35" s="86">
        <f>100*C20/C11</f>
        <v>46.52278976751937</v>
      </c>
      <c r="D35" s="86">
        <f aca="true" t="shared" si="0" ref="D35:AA35">100*D20/D11</f>
        <v>45.734730152473134</v>
      </c>
      <c r="E35" s="86">
        <f t="shared" si="0"/>
        <v>45.70505872361191</v>
      </c>
      <c r="F35" s="86">
        <f t="shared" si="0"/>
        <v>47.076612433683756</v>
      </c>
      <c r="G35" s="86">
        <f t="shared" si="0"/>
        <v>47.862189749187074</v>
      </c>
      <c r="H35" s="86">
        <f t="shared" si="0"/>
        <v>47.63479040737978</v>
      </c>
      <c r="I35" s="86">
        <f t="shared" si="0"/>
        <v>47.77044678143211</v>
      </c>
      <c r="J35" s="86">
        <f t="shared" si="0"/>
        <v>47.50261525293831</v>
      </c>
      <c r="K35" s="86">
        <f t="shared" si="0"/>
        <v>48.044809420719886</v>
      </c>
      <c r="L35" s="86">
        <f t="shared" si="0"/>
        <v>47.52314444539149</v>
      </c>
      <c r="M35" s="86">
        <f t="shared" si="0"/>
        <v>46.63744797600502</v>
      </c>
      <c r="N35" s="86">
        <f t="shared" si="0"/>
        <v>46.51483797901943</v>
      </c>
      <c r="O35" s="86">
        <f t="shared" si="0"/>
        <v>46.4808355189424</v>
      </c>
      <c r="P35" s="86">
        <f t="shared" si="0"/>
        <v>46.80059786376401</v>
      </c>
      <c r="Q35" s="86">
        <f t="shared" si="0"/>
        <v>47.1695418968487</v>
      </c>
      <c r="R35" s="86">
        <f t="shared" si="0"/>
        <v>47.26307955204363</v>
      </c>
      <c r="S35" s="86">
        <f t="shared" si="0"/>
        <v>45.981730326026785</v>
      </c>
      <c r="T35" s="86">
        <f t="shared" si="0"/>
        <v>45.47157071471303</v>
      </c>
      <c r="U35" s="86">
        <f t="shared" si="0"/>
        <v>45.6983410345695</v>
      </c>
      <c r="V35" s="86">
        <f t="shared" si="0"/>
        <v>44.804165775947794</v>
      </c>
      <c r="W35" s="86">
        <f t="shared" si="0"/>
        <v>43.24760438622418</v>
      </c>
      <c r="X35" s="86">
        <f t="shared" si="0"/>
        <v>41.93830633494731</v>
      </c>
      <c r="Y35" s="86">
        <f t="shared" si="0"/>
        <v>41.56818485183631</v>
      </c>
      <c r="Z35" s="86">
        <f t="shared" si="0"/>
        <v>40.178545816906976</v>
      </c>
      <c r="AA35" s="86">
        <f t="shared" si="0"/>
        <v>40.05469697360613</v>
      </c>
      <c r="AB35" s="40"/>
      <c r="AC35" s="40"/>
      <c r="AD35" s="40"/>
    </row>
    <row r="36" spans="1:30" ht="12.75">
      <c r="A36" s="40"/>
      <c r="B36" s="43" t="s">
        <v>303</v>
      </c>
      <c r="C36" s="87">
        <f aca="true" t="shared" si="1" ref="C36:AA36">100*C21/C12</f>
        <v>82.37107412666396</v>
      </c>
      <c r="D36" s="87">
        <f t="shared" si="1"/>
        <v>84.07664578138981</v>
      </c>
      <c r="E36" s="87">
        <f t="shared" si="1"/>
        <v>83.25174336325021</v>
      </c>
      <c r="F36" s="87">
        <f t="shared" si="1"/>
        <v>83.63021763074936</v>
      </c>
      <c r="G36" s="87">
        <f t="shared" si="1"/>
        <v>84.49546144030049</v>
      </c>
      <c r="H36" s="87">
        <f t="shared" si="1"/>
        <v>85.35333298544847</v>
      </c>
      <c r="I36" s="87">
        <f t="shared" si="1"/>
        <v>84.67324330484544</v>
      </c>
      <c r="J36" s="87">
        <f t="shared" si="1"/>
        <v>85.0152446688549</v>
      </c>
      <c r="K36" s="87">
        <f t="shared" si="1"/>
        <v>85.90737111841284</v>
      </c>
      <c r="L36" s="87">
        <f t="shared" si="1"/>
        <v>85.83369154647472</v>
      </c>
      <c r="M36" s="87">
        <f t="shared" si="1"/>
        <v>85.25984625199135</v>
      </c>
      <c r="N36" s="87">
        <f t="shared" si="1"/>
        <v>85.57050219567938</v>
      </c>
      <c r="O36" s="87">
        <f t="shared" si="1"/>
        <v>86.95400042981953</v>
      </c>
      <c r="P36" s="87">
        <f t="shared" si="1"/>
        <v>86.62093443788993</v>
      </c>
      <c r="Q36" s="87">
        <f t="shared" si="1"/>
        <v>86.27966901827587</v>
      </c>
      <c r="R36" s="87">
        <f t="shared" si="1"/>
        <v>85.84562950608802</v>
      </c>
      <c r="S36" s="87">
        <f t="shared" si="1"/>
        <v>86.65745200461298</v>
      </c>
      <c r="T36" s="87">
        <f t="shared" si="1"/>
        <v>85.59867116003073</v>
      </c>
      <c r="U36" s="87">
        <f t="shared" si="1"/>
        <v>85.71744586340921</v>
      </c>
      <c r="V36" s="87">
        <f t="shared" si="1"/>
        <v>86.78713930718759</v>
      </c>
      <c r="W36" s="87">
        <f t="shared" si="1"/>
        <v>85.93360341123515</v>
      </c>
      <c r="X36" s="87">
        <f t="shared" si="1"/>
        <v>84.89448741812772</v>
      </c>
      <c r="Y36" s="87">
        <f t="shared" si="1"/>
        <v>84.80082010858476</v>
      </c>
      <c r="Z36" s="87">
        <f t="shared" si="1"/>
        <v>84.530303449846</v>
      </c>
      <c r="AA36" s="87">
        <f t="shared" si="1"/>
        <v>84.53810311016845</v>
      </c>
      <c r="AB36" s="40"/>
      <c r="AC36" s="40"/>
      <c r="AD36" s="40"/>
    </row>
    <row r="37" spans="1:30" ht="12.75">
      <c r="A37" s="40"/>
      <c r="B37" s="43" t="s">
        <v>310</v>
      </c>
      <c r="C37" s="87">
        <f aca="true" t="shared" si="2" ref="C37:AA37">100*C22/C13</f>
        <v>16.028578637560766</v>
      </c>
      <c r="D37" s="87">
        <f t="shared" si="2"/>
        <v>17.194281590302595</v>
      </c>
      <c r="E37" s="87">
        <f t="shared" si="2"/>
        <v>16.9412532545672</v>
      </c>
      <c r="F37" s="87">
        <f t="shared" si="2"/>
        <v>17.41664397517394</v>
      </c>
      <c r="G37" s="87">
        <f t="shared" si="2"/>
        <v>17.64939200773946</v>
      </c>
      <c r="H37" s="87">
        <f t="shared" si="2"/>
        <v>17.054522780189608</v>
      </c>
      <c r="I37" s="87">
        <f t="shared" si="2"/>
        <v>16.83301466073729</v>
      </c>
      <c r="J37" s="87">
        <f t="shared" si="2"/>
        <v>17.103677650194157</v>
      </c>
      <c r="K37" s="87">
        <f t="shared" si="2"/>
        <v>17.44991658436021</v>
      </c>
      <c r="L37" s="87">
        <f t="shared" si="2"/>
        <v>17.004743560310676</v>
      </c>
      <c r="M37" s="87">
        <f t="shared" si="2"/>
        <v>15.878985442716695</v>
      </c>
      <c r="N37" s="87">
        <f t="shared" si="2"/>
        <v>16.27838714474862</v>
      </c>
      <c r="O37" s="87">
        <f t="shared" si="2"/>
        <v>15.700598094218584</v>
      </c>
      <c r="P37" s="87">
        <f t="shared" si="2"/>
        <v>15.618595916465047</v>
      </c>
      <c r="Q37" s="87">
        <f t="shared" si="2"/>
        <v>15.018845521241985</v>
      </c>
      <c r="R37" s="87">
        <f t="shared" si="2"/>
        <v>14.423551686260359</v>
      </c>
      <c r="S37" s="87">
        <f t="shared" si="2"/>
        <v>14.405184161079823</v>
      </c>
      <c r="T37" s="87">
        <f t="shared" si="2"/>
        <v>14.200236777269382</v>
      </c>
      <c r="U37" s="87">
        <f t="shared" si="2"/>
        <v>13.757333851070246</v>
      </c>
      <c r="V37" s="87">
        <f t="shared" si="2"/>
        <v>13.830011955163645</v>
      </c>
      <c r="W37" s="87">
        <f t="shared" si="2"/>
        <v>12.53624797068687</v>
      </c>
      <c r="X37" s="87">
        <f t="shared" si="2"/>
        <v>11.642482205037425</v>
      </c>
      <c r="Y37" s="87">
        <f t="shared" si="2"/>
        <v>11.165709382848702</v>
      </c>
      <c r="Z37" s="87">
        <f t="shared" si="2"/>
        <v>10.311308829022527</v>
      </c>
      <c r="AA37" s="87">
        <f t="shared" si="2"/>
        <v>10.070761334897314</v>
      </c>
      <c r="AB37" s="40"/>
      <c r="AC37" s="40"/>
      <c r="AD37" s="40"/>
    </row>
    <row r="38" spans="1:30" ht="12.75">
      <c r="A38" s="40"/>
      <c r="B38" s="43" t="s">
        <v>311</v>
      </c>
      <c r="C38" s="87">
        <f aca="true" t="shared" si="3" ref="C38:AA38">100*C23/C14</f>
        <v>97.87916654496777</v>
      </c>
      <c r="D38" s="87">
        <f t="shared" si="3"/>
        <v>97.89196278722108</v>
      </c>
      <c r="E38" s="87">
        <f t="shared" si="3"/>
        <v>97.92724945922069</v>
      </c>
      <c r="F38" s="87">
        <f t="shared" si="3"/>
        <v>97.9219680953296</v>
      </c>
      <c r="G38" s="87">
        <f t="shared" si="3"/>
        <v>97.92244751111625</v>
      </c>
      <c r="H38" s="87">
        <f t="shared" si="3"/>
        <v>97.86664859551651</v>
      </c>
      <c r="I38" s="87">
        <f t="shared" si="3"/>
        <v>97.84199484214267</v>
      </c>
      <c r="J38" s="87">
        <f t="shared" si="3"/>
        <v>97.8283842235169</v>
      </c>
      <c r="K38" s="87">
        <f t="shared" si="3"/>
        <v>97.87319555351013</v>
      </c>
      <c r="L38" s="87">
        <f t="shared" si="3"/>
        <v>97.92900312091139</v>
      </c>
      <c r="M38" s="87">
        <f t="shared" si="3"/>
        <v>97.75156287647556</v>
      </c>
      <c r="N38" s="87">
        <f t="shared" si="3"/>
        <v>97.50211440625031</v>
      </c>
      <c r="O38" s="87">
        <f t="shared" si="3"/>
        <v>97.4972470229832</v>
      </c>
      <c r="P38" s="87">
        <f t="shared" si="3"/>
        <v>97.2414678784864</v>
      </c>
      <c r="Q38" s="87">
        <f t="shared" si="3"/>
        <v>97.19699573592375</v>
      </c>
      <c r="R38" s="87">
        <f t="shared" si="3"/>
        <v>96.85839329442662</v>
      </c>
      <c r="S38" s="87">
        <f t="shared" si="3"/>
        <v>96.38956317926075</v>
      </c>
      <c r="T38" s="87">
        <f t="shared" si="3"/>
        <v>95.84166128873935</v>
      </c>
      <c r="U38" s="87">
        <f t="shared" si="3"/>
        <v>95.17096793306445</v>
      </c>
      <c r="V38" s="87">
        <f t="shared" si="3"/>
        <v>94.64314557399827</v>
      </c>
      <c r="W38" s="87">
        <f t="shared" si="3"/>
        <v>94.21010879481938</v>
      </c>
      <c r="X38" s="87">
        <f t="shared" si="3"/>
        <v>93.90367652368126</v>
      </c>
      <c r="Y38" s="87">
        <f t="shared" si="3"/>
        <v>93.55206230990079</v>
      </c>
      <c r="Z38" s="87">
        <f t="shared" si="3"/>
        <v>93.77114229561826</v>
      </c>
      <c r="AA38" s="87">
        <f t="shared" si="3"/>
        <v>93.64097713950082</v>
      </c>
      <c r="AB38" s="40"/>
      <c r="AC38" s="40"/>
      <c r="AD38" s="40"/>
    </row>
    <row r="39" spans="1:30" ht="12.75">
      <c r="A39" s="40"/>
      <c r="B39" s="43" t="s">
        <v>305</v>
      </c>
      <c r="C39" s="87">
        <f aca="true" t="shared" si="4" ref="C39:AA39">100*C24/C15</f>
        <v>21.997904099990407</v>
      </c>
      <c r="D39" s="87">
        <f t="shared" si="4"/>
        <v>22.77689277297046</v>
      </c>
      <c r="E39" s="87">
        <f t="shared" si="4"/>
        <v>22.836504576937322</v>
      </c>
      <c r="F39" s="87">
        <f t="shared" si="4"/>
        <v>22.12094141900017</v>
      </c>
      <c r="G39" s="87">
        <f t="shared" si="4"/>
        <v>21.514234704241012</v>
      </c>
      <c r="H39" s="87">
        <f t="shared" si="4"/>
        <v>21.54490638471197</v>
      </c>
      <c r="I39" s="87">
        <f t="shared" si="4"/>
        <v>20.95681027541498</v>
      </c>
      <c r="J39" s="87">
        <f t="shared" si="4"/>
        <v>21.37183950825595</v>
      </c>
      <c r="K39" s="87">
        <f t="shared" si="4"/>
        <v>21.448083767611397</v>
      </c>
      <c r="L39" s="87">
        <f t="shared" si="4"/>
        <v>20.273181604329594</v>
      </c>
      <c r="M39" s="87">
        <f t="shared" si="4"/>
        <v>19.677995930264533</v>
      </c>
      <c r="N39" s="87">
        <f t="shared" si="4"/>
        <v>20.28207983264163</v>
      </c>
      <c r="O39" s="87">
        <f t="shared" si="4"/>
        <v>18.93532714486488</v>
      </c>
      <c r="P39" s="87">
        <f t="shared" si="4"/>
        <v>18.51150540525656</v>
      </c>
      <c r="Q39" s="87">
        <f t="shared" si="4"/>
        <v>17.97452181014819</v>
      </c>
      <c r="R39" s="87">
        <f t="shared" si="4"/>
        <v>17.717270231064138</v>
      </c>
      <c r="S39" s="87">
        <f t="shared" si="4"/>
        <v>17.319350264547495</v>
      </c>
      <c r="T39" s="87">
        <f t="shared" si="4"/>
        <v>14.628640618047381</v>
      </c>
      <c r="U39" s="87">
        <f t="shared" si="4"/>
        <v>15.89087974237215</v>
      </c>
      <c r="V39" s="87">
        <f t="shared" si="4"/>
        <v>14.71400997508748</v>
      </c>
      <c r="W39" s="87">
        <f t="shared" si="4"/>
        <v>13.764631839956339</v>
      </c>
      <c r="X39" s="87">
        <f t="shared" si="4"/>
        <v>13.604337508657338</v>
      </c>
      <c r="Y39" s="87">
        <f t="shared" si="4"/>
        <v>12.829491689754443</v>
      </c>
      <c r="Z39" s="87">
        <f t="shared" si="4"/>
        <v>12.921604337359257</v>
      </c>
      <c r="AA39" s="87">
        <f t="shared" si="4"/>
        <v>12.848840257394702</v>
      </c>
      <c r="AB39" s="40"/>
      <c r="AC39" s="40"/>
      <c r="AD39" s="40"/>
    </row>
    <row r="40" spans="1:30" ht="12.75">
      <c r="A40" s="40"/>
      <c r="B40" s="43" t="s">
        <v>306</v>
      </c>
      <c r="C40" s="87">
        <f aca="true" t="shared" si="5" ref="C40:AA40">100*C25/C16</f>
        <v>99.6</v>
      </c>
      <c r="D40" s="87">
        <f t="shared" si="5"/>
        <v>99.6911793090137</v>
      </c>
      <c r="E40" s="87">
        <f t="shared" si="5"/>
        <v>99.85860014139986</v>
      </c>
      <c r="F40" s="87">
        <f t="shared" si="5"/>
        <v>99.86859395532196</v>
      </c>
      <c r="G40" s="87">
        <f t="shared" si="5"/>
        <v>99.85760781122863</v>
      </c>
      <c r="H40" s="87">
        <f t="shared" si="5"/>
        <v>99.89882931059402</v>
      </c>
      <c r="I40" s="87">
        <f t="shared" si="5"/>
        <v>99.88953531187863</v>
      </c>
      <c r="J40" s="87">
        <f t="shared" si="5"/>
        <v>99.88996478873239</v>
      </c>
      <c r="K40" s="87">
        <f t="shared" si="5"/>
        <v>99.87451096183656</v>
      </c>
      <c r="L40" s="87">
        <f t="shared" si="5"/>
        <v>99.86461788397753</v>
      </c>
      <c r="M40" s="87">
        <f t="shared" si="5"/>
        <v>96.21007038440715</v>
      </c>
      <c r="N40" s="87">
        <f t="shared" si="5"/>
        <v>96.28930408176552</v>
      </c>
      <c r="O40" s="87">
        <f t="shared" si="5"/>
        <v>96.02375960866527</v>
      </c>
      <c r="P40" s="87">
        <f t="shared" si="5"/>
        <v>95.28962444302991</v>
      </c>
      <c r="Q40" s="87">
        <f t="shared" si="5"/>
        <v>94.36669493921403</v>
      </c>
      <c r="R40" s="87">
        <f t="shared" si="5"/>
        <v>94.10885805763074</v>
      </c>
      <c r="S40" s="87">
        <f t="shared" si="5"/>
        <v>93.68452784686109</v>
      </c>
      <c r="T40" s="87">
        <f t="shared" si="5"/>
        <v>93.2233118073826</v>
      </c>
      <c r="U40" s="87">
        <f t="shared" si="5"/>
        <v>92.52583924147946</v>
      </c>
      <c r="V40" s="87">
        <f t="shared" si="5"/>
        <v>92.57438331779264</v>
      </c>
      <c r="W40" s="87">
        <f t="shared" si="5"/>
        <v>94.42508710801394</v>
      </c>
      <c r="X40" s="87">
        <f t="shared" si="5"/>
        <v>93.56023287057768</v>
      </c>
      <c r="Y40" s="87">
        <f t="shared" si="5"/>
        <v>93.75696767001114</v>
      </c>
      <c r="Z40" s="87">
        <f t="shared" si="5"/>
        <v>94.03931515535825</v>
      </c>
      <c r="AA40" s="87">
        <f t="shared" si="5"/>
        <v>93.79064016851358</v>
      </c>
      <c r="AB40" s="40"/>
      <c r="AC40" s="40"/>
      <c r="AD40" s="40"/>
    </row>
    <row r="41" spans="1:30" ht="12.75">
      <c r="A41" s="40"/>
      <c r="B41" s="43" t="s">
        <v>307</v>
      </c>
      <c r="C41" s="87">
        <f aca="true" t="shared" si="6" ref="C41:AA41">100*C26/C17</f>
        <v>58.76097749041692</v>
      </c>
      <c r="D41" s="87">
        <f t="shared" si="6"/>
        <v>55.444151988423734</v>
      </c>
      <c r="E41" s="87">
        <f t="shared" si="6"/>
        <v>60.48702682457478</v>
      </c>
      <c r="F41" s="87">
        <f t="shared" si="6"/>
        <v>61.331297196213306</v>
      </c>
      <c r="G41" s="87">
        <f t="shared" si="6"/>
        <v>62.66055256670747</v>
      </c>
      <c r="H41" s="87">
        <f t="shared" si="6"/>
        <v>62.268266085059985</v>
      </c>
      <c r="I41" s="87">
        <f t="shared" si="6"/>
        <v>61.33332911800598</v>
      </c>
      <c r="J41" s="87">
        <f t="shared" si="6"/>
        <v>63.01947766372282</v>
      </c>
      <c r="K41" s="87">
        <f t="shared" si="6"/>
        <v>63.39343516671038</v>
      </c>
      <c r="L41" s="87">
        <f t="shared" si="6"/>
        <v>61.13893892313544</v>
      </c>
      <c r="M41" s="87">
        <f t="shared" si="6"/>
        <v>61.90471089783415</v>
      </c>
      <c r="N41" s="87">
        <f t="shared" si="6"/>
        <v>60.667614672208856</v>
      </c>
      <c r="O41" s="87">
        <f t="shared" si="6"/>
        <v>61.15539727391735</v>
      </c>
      <c r="P41" s="87">
        <f t="shared" si="6"/>
        <v>61.662881702670745</v>
      </c>
      <c r="Q41" s="87">
        <f t="shared" si="6"/>
        <v>60.5907964267283</v>
      </c>
      <c r="R41" s="87">
        <f t="shared" si="6"/>
        <v>60.124344531337634</v>
      </c>
      <c r="S41" s="87">
        <f t="shared" si="6"/>
        <v>58.00820058116164</v>
      </c>
      <c r="T41" s="87">
        <f t="shared" si="6"/>
        <v>57.28369739049797</v>
      </c>
      <c r="U41" s="87">
        <f t="shared" si="6"/>
        <v>56.696382745197134</v>
      </c>
      <c r="V41" s="87">
        <f t="shared" si="6"/>
        <v>56.164483733628</v>
      </c>
      <c r="W41" s="87">
        <f t="shared" si="6"/>
        <v>54.14922160048754</v>
      </c>
      <c r="X41" s="87">
        <f t="shared" si="6"/>
        <v>54.603610529821204</v>
      </c>
      <c r="Y41" s="87">
        <f t="shared" si="6"/>
        <v>52.598500227865934</v>
      </c>
      <c r="Z41" s="87">
        <f t="shared" si="6"/>
        <v>52.6261252774797</v>
      </c>
      <c r="AA41" s="87">
        <f t="shared" si="6"/>
        <v>53.230315661058306</v>
      </c>
      <c r="AB41" s="40"/>
      <c r="AC41" s="40"/>
      <c r="AD41" s="40"/>
    </row>
    <row r="42" spans="1:30" ht="12.75">
      <c r="A42" s="40"/>
      <c r="B42" s="67" t="s">
        <v>308</v>
      </c>
      <c r="C42" s="88">
        <f aca="true" t="shared" si="7" ref="C42:AA42">100*C27/C18</f>
        <v>24.37227637733065</v>
      </c>
      <c r="D42" s="88">
        <f t="shared" si="7"/>
        <v>24.99980566877149</v>
      </c>
      <c r="E42" s="88">
        <f t="shared" si="7"/>
        <v>25.18299505831262</v>
      </c>
      <c r="F42" s="88">
        <f t="shared" si="7"/>
        <v>24.44206946200715</v>
      </c>
      <c r="G42" s="88">
        <f t="shared" si="7"/>
        <v>23.386961718778384</v>
      </c>
      <c r="H42" s="88">
        <f t="shared" si="7"/>
        <v>21.617587153913878</v>
      </c>
      <c r="I42" s="88">
        <f t="shared" si="7"/>
        <v>22.848185185364198</v>
      </c>
      <c r="J42" s="88">
        <f t="shared" si="7"/>
        <v>21.037035417099496</v>
      </c>
      <c r="K42" s="88">
        <f t="shared" si="7"/>
        <v>20.053776247142466</v>
      </c>
      <c r="L42" s="88">
        <f t="shared" si="7"/>
        <v>20.162660049659706</v>
      </c>
      <c r="M42" s="88">
        <f t="shared" si="7"/>
        <v>18.68778552982872</v>
      </c>
      <c r="N42" s="88">
        <f t="shared" si="7"/>
        <v>19.99376849976632</v>
      </c>
      <c r="O42" s="88">
        <f t="shared" si="7"/>
        <v>18.901654397163345</v>
      </c>
      <c r="P42" s="88">
        <f t="shared" si="7"/>
        <v>17.610712094416574</v>
      </c>
      <c r="Q42" s="88">
        <f t="shared" si="7"/>
        <v>16.600532699389493</v>
      </c>
      <c r="R42" s="88">
        <f t="shared" si="7"/>
        <v>16.254093429533267</v>
      </c>
      <c r="S42" s="88">
        <f t="shared" si="7"/>
        <v>14.99035494869481</v>
      </c>
      <c r="T42" s="88">
        <f t="shared" si="7"/>
        <v>13.070885796096807</v>
      </c>
      <c r="U42" s="88">
        <f t="shared" si="7"/>
        <v>13.778804679017272</v>
      </c>
      <c r="V42" s="88">
        <f t="shared" si="7"/>
        <v>12.904544307026905</v>
      </c>
      <c r="W42" s="88">
        <f t="shared" si="7"/>
        <v>12.077500902257452</v>
      </c>
      <c r="X42" s="88">
        <f t="shared" si="7"/>
        <v>11.590021092995753</v>
      </c>
      <c r="Y42" s="88">
        <f t="shared" si="7"/>
        <v>10.9213742418028</v>
      </c>
      <c r="Z42" s="88">
        <f t="shared" si="7"/>
        <v>11.1653928032683</v>
      </c>
      <c r="AA42" s="88">
        <f t="shared" si="7"/>
        <v>10.822153710199808</v>
      </c>
      <c r="AB42" s="40"/>
      <c r="AC42" s="40"/>
      <c r="AD42" s="40"/>
    </row>
    <row r="43" spans="1:30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 topLeftCell="A1"/>
  </sheetViews>
  <sheetFormatPr defaultColWidth="9.140625" defaultRowHeight="12.75"/>
  <cols>
    <col min="1" max="1" width="25.00390625" style="0" customWidth="1"/>
  </cols>
  <sheetData>
    <row r="1" ht="12.75">
      <c r="A1" s="31" t="s">
        <v>32</v>
      </c>
    </row>
    <row r="3" spans="1:2" ht="12.75">
      <c r="A3" s="31" t="s">
        <v>0</v>
      </c>
      <c r="B3" s="32">
        <v>42530.510347222225</v>
      </c>
    </row>
    <row r="4" spans="1:2" ht="12.75">
      <c r="A4" s="31" t="s">
        <v>1</v>
      </c>
      <c r="B4" s="32">
        <v>42601.64637618056</v>
      </c>
    </row>
    <row r="5" spans="1:2" ht="12.75">
      <c r="A5" s="31" t="s">
        <v>2</v>
      </c>
      <c r="B5" s="31" t="s">
        <v>3</v>
      </c>
    </row>
    <row r="7" spans="1:2" ht="12.75">
      <c r="A7" s="31" t="s">
        <v>4</v>
      </c>
      <c r="B7" s="31" t="s">
        <v>180</v>
      </c>
    </row>
    <row r="8" spans="1:2" ht="12.75">
      <c r="A8" s="31" t="s">
        <v>5</v>
      </c>
      <c r="B8" s="31" t="s">
        <v>181</v>
      </c>
    </row>
    <row r="9" spans="1:2" ht="12.75">
      <c r="A9" s="31" t="s">
        <v>35</v>
      </c>
      <c r="B9" s="31" t="s">
        <v>312</v>
      </c>
    </row>
    <row r="11" spans="1:26" ht="12.75">
      <c r="A11" s="33" t="s">
        <v>182</v>
      </c>
      <c r="B11" s="33" t="s">
        <v>7</v>
      </c>
      <c r="C11" s="33" t="s">
        <v>8</v>
      </c>
      <c r="D11" s="33" t="s">
        <v>9</v>
      </c>
      <c r="E11" s="33" t="s">
        <v>10</v>
      </c>
      <c r="F11" s="33" t="s">
        <v>11</v>
      </c>
      <c r="G11" s="33" t="s">
        <v>12</v>
      </c>
      <c r="H11" s="33" t="s">
        <v>13</v>
      </c>
      <c r="I11" s="33" t="s">
        <v>14</v>
      </c>
      <c r="J11" s="33" t="s">
        <v>15</v>
      </c>
      <c r="K11" s="33" t="s">
        <v>16</v>
      </c>
      <c r="L11" s="33" t="s">
        <v>17</v>
      </c>
      <c r="M11" s="33" t="s">
        <v>18</v>
      </c>
      <c r="N11" s="33" t="s">
        <v>19</v>
      </c>
      <c r="O11" s="33" t="s">
        <v>20</v>
      </c>
      <c r="P11" s="33" t="s">
        <v>21</v>
      </c>
      <c r="Q11" s="33" t="s">
        <v>22</v>
      </c>
      <c r="R11" s="33" t="s">
        <v>23</v>
      </c>
      <c r="S11" s="33" t="s">
        <v>24</v>
      </c>
      <c r="T11" s="33" t="s">
        <v>25</v>
      </c>
      <c r="U11" s="33" t="s">
        <v>26</v>
      </c>
      <c r="V11" s="33" t="s">
        <v>27</v>
      </c>
      <c r="W11" s="33" t="s">
        <v>28</v>
      </c>
      <c r="X11" s="33" t="s">
        <v>29</v>
      </c>
      <c r="Y11" s="33" t="s">
        <v>30</v>
      </c>
      <c r="Z11" s="33" t="s">
        <v>31</v>
      </c>
    </row>
    <row r="12" spans="1:26" ht="12.75">
      <c r="A12" s="33" t="s">
        <v>211</v>
      </c>
      <c r="B12" s="47">
        <v>446475</v>
      </c>
      <c r="C12" s="47">
        <v>456938.7</v>
      </c>
      <c r="D12" s="47">
        <v>459666.7</v>
      </c>
      <c r="E12" s="47">
        <v>462061.4</v>
      </c>
      <c r="F12" s="47">
        <v>462295.2</v>
      </c>
      <c r="G12" s="47">
        <v>466081.8</v>
      </c>
      <c r="H12" s="47">
        <v>482150.5</v>
      </c>
      <c r="I12" s="47">
        <v>484214.6</v>
      </c>
      <c r="J12" s="47">
        <v>495493.9</v>
      </c>
      <c r="K12" s="47">
        <v>496558.4</v>
      </c>
      <c r="L12" s="47">
        <v>490476.8</v>
      </c>
      <c r="M12" s="47">
        <v>501125.9</v>
      </c>
      <c r="N12" s="47">
        <v>493743.7</v>
      </c>
      <c r="O12" s="47">
        <v>500844</v>
      </c>
      <c r="P12" s="47">
        <v>505586.7</v>
      </c>
      <c r="Q12" s="47">
        <v>503802.9</v>
      </c>
      <c r="R12" s="47">
        <v>503285.5</v>
      </c>
      <c r="S12" s="47">
        <v>491378.2</v>
      </c>
      <c r="T12" s="47">
        <v>488847.5</v>
      </c>
      <c r="U12" s="47">
        <v>463033</v>
      </c>
      <c r="V12" s="47">
        <v>458810.4</v>
      </c>
      <c r="W12" s="47">
        <v>445330.1</v>
      </c>
      <c r="X12" s="47">
        <v>430328.9</v>
      </c>
      <c r="Y12" s="47">
        <v>426757.2</v>
      </c>
      <c r="Z12" s="47">
        <v>422957.4</v>
      </c>
    </row>
    <row r="13" spans="1:26" ht="12.75">
      <c r="A13" s="33" t="s">
        <v>184</v>
      </c>
      <c r="B13" s="47">
        <v>40.7</v>
      </c>
      <c r="C13" s="47">
        <v>34.8</v>
      </c>
      <c r="D13" s="47">
        <v>20.1</v>
      </c>
      <c r="E13" s="47">
        <v>16.3</v>
      </c>
      <c r="F13" s="47">
        <v>16.1</v>
      </c>
      <c r="G13" s="47">
        <v>14.1</v>
      </c>
      <c r="H13" s="47">
        <v>12.7</v>
      </c>
      <c r="I13" s="47">
        <v>13</v>
      </c>
      <c r="J13" s="47">
        <v>13</v>
      </c>
      <c r="K13" s="47">
        <v>13.1</v>
      </c>
      <c r="L13" s="47">
        <v>13</v>
      </c>
      <c r="M13" s="47">
        <v>17</v>
      </c>
      <c r="N13" s="47">
        <v>17.7</v>
      </c>
      <c r="O13" s="47">
        <v>15</v>
      </c>
      <c r="P13" s="47">
        <v>16.1</v>
      </c>
      <c r="Q13" s="47">
        <v>14</v>
      </c>
      <c r="R13" s="47">
        <v>13.1</v>
      </c>
      <c r="S13" s="47">
        <v>13.1</v>
      </c>
      <c r="T13" s="47">
        <v>12.1</v>
      </c>
      <c r="U13" s="47">
        <v>12.1</v>
      </c>
      <c r="V13" s="47">
        <v>12.1</v>
      </c>
      <c r="W13" s="47">
        <v>12.1</v>
      </c>
      <c r="X13" s="47">
        <v>12</v>
      </c>
      <c r="Y13" s="47">
        <v>12</v>
      </c>
      <c r="Z13" s="47">
        <v>7</v>
      </c>
    </row>
    <row r="14" spans="1:26" ht="12.75">
      <c r="A14" s="33" t="s">
        <v>185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47.7</v>
      </c>
      <c r="T14" s="47">
        <v>0</v>
      </c>
      <c r="U14" s="47">
        <v>15.4</v>
      </c>
      <c r="V14" s="47">
        <v>1.2</v>
      </c>
      <c r="W14" s="47">
        <v>0</v>
      </c>
      <c r="X14" s="47">
        <v>2.4</v>
      </c>
      <c r="Y14" s="47">
        <v>3.5</v>
      </c>
      <c r="Z14" s="47">
        <v>4.7</v>
      </c>
    </row>
    <row r="15" spans="1:26" ht="12.75">
      <c r="A15" s="33" t="s">
        <v>186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</row>
    <row r="16" spans="1:26" ht="12.75">
      <c r="A16" s="33" t="s">
        <v>187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</row>
    <row r="17" spans="1:26" ht="12.75">
      <c r="A17" s="33" t="s">
        <v>188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</row>
    <row r="18" spans="1:26" ht="12.75">
      <c r="A18" s="33" t="s">
        <v>189</v>
      </c>
      <c r="B18" s="47">
        <v>938.1</v>
      </c>
      <c r="C18" s="47">
        <v>1238</v>
      </c>
      <c r="D18" s="47">
        <v>1554.6</v>
      </c>
      <c r="E18" s="47">
        <v>1397</v>
      </c>
      <c r="F18" s="47">
        <v>1835.1</v>
      </c>
      <c r="G18" s="47">
        <v>2484.8</v>
      </c>
      <c r="H18" s="47">
        <v>2371.9</v>
      </c>
      <c r="I18" s="47">
        <v>2569.2</v>
      </c>
      <c r="J18" s="47">
        <v>2675.7</v>
      </c>
      <c r="K18" s="47">
        <v>2691.2</v>
      </c>
      <c r="L18" s="47">
        <v>2910.7</v>
      </c>
      <c r="M18" s="47">
        <v>3195.1</v>
      </c>
      <c r="N18" s="47">
        <v>3476.7</v>
      </c>
      <c r="O18" s="47">
        <v>4164.4</v>
      </c>
      <c r="P18" s="47">
        <v>3791.5</v>
      </c>
      <c r="Q18" s="47">
        <v>3317.8</v>
      </c>
      <c r="R18" s="47">
        <v>3800</v>
      </c>
      <c r="S18" s="47">
        <v>4497.3</v>
      </c>
      <c r="T18" s="47">
        <v>3972.3</v>
      </c>
      <c r="U18" s="47">
        <v>3547.4</v>
      </c>
      <c r="V18" s="47">
        <v>3614</v>
      </c>
      <c r="W18" s="47">
        <v>3315.2</v>
      </c>
      <c r="X18" s="47">
        <v>3282.6</v>
      </c>
      <c r="Y18" s="47">
        <v>3203.6</v>
      </c>
      <c r="Z18" s="47">
        <v>3245.7</v>
      </c>
    </row>
    <row r="19" spans="1:26" ht="12.75">
      <c r="A19" s="33" t="s">
        <v>190</v>
      </c>
      <c r="B19" s="47">
        <v>56.7</v>
      </c>
      <c r="C19" s="47">
        <v>73.3</v>
      </c>
      <c r="D19" s="47">
        <v>67.4</v>
      </c>
      <c r="E19" s="47">
        <v>56.7</v>
      </c>
      <c r="F19" s="47">
        <v>104</v>
      </c>
      <c r="G19" s="47">
        <v>115.9</v>
      </c>
      <c r="H19" s="47">
        <v>119.4</v>
      </c>
      <c r="I19" s="47">
        <v>86.3</v>
      </c>
      <c r="J19" s="47">
        <v>81.6</v>
      </c>
      <c r="K19" s="47">
        <v>87.5</v>
      </c>
      <c r="L19" s="47">
        <v>94.6</v>
      </c>
      <c r="M19" s="47">
        <v>96.9</v>
      </c>
      <c r="N19" s="47">
        <v>85.1</v>
      </c>
      <c r="O19" s="47">
        <v>88.7</v>
      </c>
      <c r="P19" s="47">
        <v>102.8</v>
      </c>
      <c r="Q19" s="47">
        <v>98.2</v>
      </c>
      <c r="R19" s="47">
        <v>80.6</v>
      </c>
      <c r="S19" s="47">
        <v>64.2</v>
      </c>
      <c r="T19" s="47">
        <v>10.2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</row>
    <row r="20" spans="1:26" ht="12.75">
      <c r="A20" s="33" t="s">
        <v>191</v>
      </c>
      <c r="B20" s="47">
        <v>16924.8</v>
      </c>
      <c r="C20" s="47">
        <v>18416.2</v>
      </c>
      <c r="D20" s="47">
        <v>17687.2</v>
      </c>
      <c r="E20" s="47">
        <v>18062.8</v>
      </c>
      <c r="F20" s="47">
        <v>18552.3</v>
      </c>
      <c r="G20" s="47">
        <v>18390.5</v>
      </c>
      <c r="H20" s="47">
        <v>19711.2</v>
      </c>
      <c r="I20" s="47">
        <v>19469</v>
      </c>
      <c r="J20" s="47">
        <v>19768.8</v>
      </c>
      <c r="K20" s="47">
        <v>20504.7</v>
      </c>
      <c r="L20" s="47">
        <v>20271.3</v>
      </c>
      <c r="M20" s="47">
        <v>20308.1</v>
      </c>
      <c r="N20" s="47">
        <v>19951.5</v>
      </c>
      <c r="O20" s="47">
        <v>20404.9</v>
      </c>
      <c r="P20" s="47">
        <v>20472.3</v>
      </c>
      <c r="Q20" s="47">
        <v>20691.7</v>
      </c>
      <c r="R20" s="47">
        <v>20073.6</v>
      </c>
      <c r="S20" s="47">
        <v>19522.8</v>
      </c>
      <c r="T20" s="47">
        <v>19121</v>
      </c>
      <c r="U20" s="47">
        <v>18730.1</v>
      </c>
      <c r="V20" s="47">
        <v>19110.5</v>
      </c>
      <c r="W20" s="47">
        <v>18120.5</v>
      </c>
      <c r="X20" s="47">
        <v>17442.9</v>
      </c>
      <c r="Y20" s="47">
        <v>17329.1</v>
      </c>
      <c r="Z20" s="47">
        <v>16733.9</v>
      </c>
    </row>
    <row r="21" spans="1:26" ht="12.75">
      <c r="A21" s="33" t="s">
        <v>192</v>
      </c>
      <c r="B21" s="47">
        <v>139085.6</v>
      </c>
      <c r="C21" s="47">
        <v>139529.6</v>
      </c>
      <c r="D21" s="47">
        <v>141777.3</v>
      </c>
      <c r="E21" s="47">
        <v>141152.4</v>
      </c>
      <c r="F21" s="47">
        <v>139699.5</v>
      </c>
      <c r="G21" s="47">
        <v>138837.2</v>
      </c>
      <c r="H21" s="47">
        <v>140453.7</v>
      </c>
      <c r="I21" s="47">
        <v>140016.3</v>
      </c>
      <c r="J21" s="47">
        <v>140252.4</v>
      </c>
      <c r="K21" s="47">
        <v>140755</v>
      </c>
      <c r="L21" s="47">
        <v>134791.2</v>
      </c>
      <c r="M21" s="47">
        <v>132424</v>
      </c>
      <c r="N21" s="47">
        <v>130542.7</v>
      </c>
      <c r="O21" s="47">
        <v>125732.4</v>
      </c>
      <c r="P21" s="47">
        <v>121915.2</v>
      </c>
      <c r="Q21" s="47">
        <v>116447.1</v>
      </c>
      <c r="R21" s="47">
        <v>112286</v>
      </c>
      <c r="S21" s="47">
        <v>108579.2</v>
      </c>
      <c r="T21" s="47">
        <v>102695.1</v>
      </c>
      <c r="U21" s="47">
        <v>98479.6</v>
      </c>
      <c r="V21" s="47">
        <v>92600.1</v>
      </c>
      <c r="W21" s="47">
        <v>88654.4</v>
      </c>
      <c r="X21" s="47">
        <v>83313.3</v>
      </c>
      <c r="Y21" s="47">
        <v>80210.4</v>
      </c>
      <c r="Z21" s="47">
        <v>79953.2</v>
      </c>
    </row>
    <row r="22" spans="1:26" ht="12.75">
      <c r="A22" s="33" t="s">
        <v>193</v>
      </c>
      <c r="B22" s="47">
        <v>217.2</v>
      </c>
      <c r="C22" s="47">
        <v>169</v>
      </c>
      <c r="D22" s="47">
        <v>161.6</v>
      </c>
      <c r="E22" s="47">
        <v>156.5</v>
      </c>
      <c r="F22" s="47">
        <v>154.4</v>
      </c>
      <c r="G22" s="47">
        <v>138.6</v>
      </c>
      <c r="H22" s="47">
        <v>136.5</v>
      </c>
      <c r="I22" s="47">
        <v>155.5</v>
      </c>
      <c r="J22" s="47">
        <v>153.3</v>
      </c>
      <c r="K22" s="47">
        <v>169.1</v>
      </c>
      <c r="L22" s="47">
        <v>174.4</v>
      </c>
      <c r="M22" s="47">
        <v>176.5</v>
      </c>
      <c r="N22" s="47">
        <v>169.1</v>
      </c>
      <c r="O22" s="47">
        <v>156.3</v>
      </c>
      <c r="P22" s="47">
        <v>162.7</v>
      </c>
      <c r="Q22" s="47">
        <v>188.9</v>
      </c>
      <c r="R22" s="47">
        <v>157.3</v>
      </c>
      <c r="S22" s="47">
        <v>156.1</v>
      </c>
      <c r="T22" s="47">
        <v>175.9</v>
      </c>
      <c r="U22" s="47">
        <v>132.6</v>
      </c>
      <c r="V22" s="47">
        <v>122.1</v>
      </c>
      <c r="W22" s="47">
        <v>113.7</v>
      </c>
      <c r="X22" s="47">
        <v>94.7</v>
      </c>
      <c r="Y22" s="47">
        <v>87.4</v>
      </c>
      <c r="Z22" s="47">
        <v>82.2</v>
      </c>
    </row>
    <row r="23" spans="1:26" ht="12.75">
      <c r="A23" s="33" t="s">
        <v>194</v>
      </c>
      <c r="B23" s="47">
        <v>3303.5</v>
      </c>
      <c r="C23" s="47">
        <v>3727.2</v>
      </c>
      <c r="D23" s="47">
        <v>3892.3</v>
      </c>
      <c r="E23" s="47">
        <v>3674.6</v>
      </c>
      <c r="F23" s="47">
        <v>3726.3</v>
      </c>
      <c r="G23" s="47">
        <v>3828.1</v>
      </c>
      <c r="H23" s="47">
        <v>4539.4</v>
      </c>
      <c r="I23" s="47">
        <v>4554.6</v>
      </c>
      <c r="J23" s="47">
        <v>4863.9</v>
      </c>
      <c r="K23" s="47">
        <v>4951.1</v>
      </c>
      <c r="L23" s="47">
        <v>5082.8</v>
      </c>
      <c r="M23" s="47">
        <v>5554.5</v>
      </c>
      <c r="N23" s="47">
        <v>4898.9</v>
      </c>
      <c r="O23" s="47">
        <v>4935.5</v>
      </c>
      <c r="P23" s="47">
        <v>5434</v>
      </c>
      <c r="Q23" s="47">
        <v>5371.3</v>
      </c>
      <c r="R23" s="47">
        <v>5535.6</v>
      </c>
      <c r="S23" s="47">
        <v>5052.6</v>
      </c>
      <c r="T23" s="47">
        <v>5253.4</v>
      </c>
      <c r="U23" s="47">
        <v>5422</v>
      </c>
      <c r="V23" s="47">
        <v>5703.1</v>
      </c>
      <c r="W23" s="47">
        <v>4615.6</v>
      </c>
      <c r="X23" s="47">
        <v>4567.9</v>
      </c>
      <c r="Y23" s="47">
        <v>4747.2</v>
      </c>
      <c r="Z23" s="47">
        <v>4304.8</v>
      </c>
    </row>
    <row r="24" spans="1:26" ht="12.75">
      <c r="A24" s="33" t="s">
        <v>195</v>
      </c>
      <c r="B24" s="47">
        <v>767.2</v>
      </c>
      <c r="C24" s="47">
        <v>424.2</v>
      </c>
      <c r="D24" s="47">
        <v>353.3</v>
      </c>
      <c r="E24" s="47">
        <v>244.4</v>
      </c>
      <c r="F24" s="47">
        <v>95.5</v>
      </c>
      <c r="G24" s="47">
        <v>82.2</v>
      </c>
      <c r="H24" s="47">
        <v>101.7</v>
      </c>
      <c r="I24" s="47">
        <v>144.8</v>
      </c>
      <c r="J24" s="47">
        <v>242.4</v>
      </c>
      <c r="K24" s="47">
        <v>118.1</v>
      </c>
      <c r="L24" s="47">
        <v>120.2</v>
      </c>
      <c r="M24" s="47">
        <v>103.1</v>
      </c>
      <c r="N24" s="47">
        <v>34.1</v>
      </c>
      <c r="O24" s="47">
        <v>31</v>
      </c>
      <c r="P24" s="47">
        <v>46.6</v>
      </c>
      <c r="Q24" s="47">
        <v>14.4</v>
      </c>
      <c r="R24" s="47">
        <v>15.4</v>
      </c>
      <c r="S24" s="47">
        <v>3.1</v>
      </c>
      <c r="T24" s="47">
        <v>1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</row>
    <row r="25" spans="1:26" ht="12.75">
      <c r="A25" s="33" t="s">
        <v>196</v>
      </c>
      <c r="B25" s="47">
        <v>28897</v>
      </c>
      <c r="C25" s="47">
        <v>28371.8</v>
      </c>
      <c r="D25" s="47">
        <v>30272.1</v>
      </c>
      <c r="E25" s="47">
        <v>31712.6</v>
      </c>
      <c r="F25" s="47">
        <v>33102.5</v>
      </c>
      <c r="G25" s="47">
        <v>34590.3</v>
      </c>
      <c r="H25" s="47">
        <v>35953.5</v>
      </c>
      <c r="I25" s="47">
        <v>37806.5</v>
      </c>
      <c r="J25" s="47">
        <v>40807</v>
      </c>
      <c r="K25" s="47">
        <v>43488.6</v>
      </c>
      <c r="L25" s="47">
        <v>45606.6</v>
      </c>
      <c r="M25" s="47">
        <v>44224.2</v>
      </c>
      <c r="N25" s="47">
        <v>43676.2</v>
      </c>
      <c r="O25" s="47">
        <v>45115.5</v>
      </c>
      <c r="P25" s="47">
        <v>48287</v>
      </c>
      <c r="Q25" s="47">
        <v>50743.3</v>
      </c>
      <c r="R25" s="47">
        <v>52361.8</v>
      </c>
      <c r="S25" s="47">
        <v>54122.9</v>
      </c>
      <c r="T25" s="47">
        <v>54087</v>
      </c>
      <c r="U25" s="47">
        <v>49880.7</v>
      </c>
      <c r="V25" s="47">
        <v>49934.6</v>
      </c>
      <c r="W25" s="47">
        <v>51336.8</v>
      </c>
      <c r="X25" s="47">
        <v>50155.6</v>
      </c>
      <c r="Y25" s="47">
        <v>50062</v>
      </c>
      <c r="Z25" s="47">
        <v>50468.1</v>
      </c>
    </row>
    <row r="26" spans="1:26" ht="12.75">
      <c r="A26" s="33" t="s">
        <v>197</v>
      </c>
      <c r="B26" s="47">
        <v>1777.1</v>
      </c>
      <c r="C26" s="47">
        <v>1845.4</v>
      </c>
      <c r="D26" s="47">
        <v>2400.3</v>
      </c>
      <c r="E26" s="47">
        <v>2766</v>
      </c>
      <c r="F26" s="47">
        <v>2584.2</v>
      </c>
      <c r="G26" s="47">
        <v>2524.3</v>
      </c>
      <c r="H26" s="47">
        <v>2523.3</v>
      </c>
      <c r="I26" s="47">
        <v>2569.5</v>
      </c>
      <c r="J26" s="47">
        <v>4223.7</v>
      </c>
      <c r="K26" s="47">
        <v>3979.8</v>
      </c>
      <c r="L26" s="47">
        <v>2691.5</v>
      </c>
      <c r="M26" s="47">
        <v>2434</v>
      </c>
      <c r="N26" s="47">
        <v>953.2</v>
      </c>
      <c r="O26" s="47">
        <v>427.8</v>
      </c>
      <c r="P26" s="47">
        <v>414.1</v>
      </c>
      <c r="Q26" s="47">
        <v>215.4</v>
      </c>
      <c r="R26" s="47">
        <v>37.9</v>
      </c>
      <c r="S26" s="47">
        <v>47.3</v>
      </c>
      <c r="T26" s="47">
        <v>126.4</v>
      </c>
      <c r="U26" s="47">
        <v>955.6</v>
      </c>
      <c r="V26" s="47">
        <v>1233.8</v>
      </c>
      <c r="W26" s="47">
        <v>1038.2</v>
      </c>
      <c r="X26" s="47">
        <v>1201.1</v>
      </c>
      <c r="Y26" s="47">
        <v>1490.2</v>
      </c>
      <c r="Z26" s="47">
        <v>1451.5</v>
      </c>
    </row>
    <row r="27" spans="1:26" ht="12.75">
      <c r="A27" s="33" t="s">
        <v>198</v>
      </c>
      <c r="B27" s="47">
        <v>207229.3</v>
      </c>
      <c r="C27" s="47">
        <v>216616</v>
      </c>
      <c r="D27" s="47">
        <v>220952.5</v>
      </c>
      <c r="E27" s="47">
        <v>223770.1</v>
      </c>
      <c r="F27" s="47">
        <v>221224.7</v>
      </c>
      <c r="G27" s="47">
        <v>225997.5</v>
      </c>
      <c r="H27" s="47">
        <v>239442.3</v>
      </c>
      <c r="I27" s="47">
        <v>239274.7</v>
      </c>
      <c r="J27" s="47">
        <v>246907.4</v>
      </c>
      <c r="K27" s="47">
        <v>246266.2</v>
      </c>
      <c r="L27" s="47">
        <v>247856</v>
      </c>
      <c r="M27" s="47">
        <v>261326.6</v>
      </c>
      <c r="N27" s="47">
        <v>259926.4</v>
      </c>
      <c r="O27" s="47">
        <v>268278.1</v>
      </c>
      <c r="P27" s="47">
        <v>274484.2</v>
      </c>
      <c r="Q27" s="47">
        <v>278621.2</v>
      </c>
      <c r="R27" s="47">
        <v>280627.6</v>
      </c>
      <c r="S27" s="47">
        <v>272736</v>
      </c>
      <c r="T27" s="47">
        <v>278490.4</v>
      </c>
      <c r="U27" s="47">
        <v>265565</v>
      </c>
      <c r="V27" s="47">
        <v>268048.6</v>
      </c>
      <c r="W27" s="47">
        <v>261393.1</v>
      </c>
      <c r="X27" s="47">
        <v>256142.4</v>
      </c>
      <c r="Y27" s="47">
        <v>257154.3</v>
      </c>
      <c r="Z27" s="47">
        <v>255194</v>
      </c>
    </row>
    <row r="28" spans="1:26" ht="12.75">
      <c r="A28" s="33" t="s">
        <v>199</v>
      </c>
      <c r="B28" s="47">
        <v>41388.1</v>
      </c>
      <c r="C28" s="47">
        <v>41187.8</v>
      </c>
      <c r="D28" s="47">
        <v>35478.8</v>
      </c>
      <c r="E28" s="47">
        <v>34334.8</v>
      </c>
      <c r="F28" s="47">
        <v>35726.6</v>
      </c>
      <c r="G28" s="47">
        <v>32887.2</v>
      </c>
      <c r="H28" s="47">
        <v>29899.2</v>
      </c>
      <c r="I28" s="47">
        <v>29495.3</v>
      </c>
      <c r="J28" s="47">
        <v>28566.8</v>
      </c>
      <c r="K28" s="47">
        <v>26332.1</v>
      </c>
      <c r="L28" s="47">
        <v>22997.1</v>
      </c>
      <c r="M28" s="47">
        <v>22918.9</v>
      </c>
      <c r="N28" s="47">
        <v>21416.9</v>
      </c>
      <c r="O28" s="47">
        <v>22029</v>
      </c>
      <c r="P28" s="47">
        <v>20049.5</v>
      </c>
      <c r="Q28" s="47">
        <v>17649.1</v>
      </c>
      <c r="R28" s="47">
        <v>18222.1</v>
      </c>
      <c r="S28" s="47">
        <v>16914.7</v>
      </c>
      <c r="T28" s="47">
        <v>15109.4</v>
      </c>
      <c r="U28" s="47">
        <v>12369.1</v>
      </c>
      <c r="V28" s="47">
        <v>10528.2</v>
      </c>
      <c r="W28" s="47">
        <v>9233</v>
      </c>
      <c r="X28" s="47">
        <v>7366.8</v>
      </c>
      <c r="Y28" s="47">
        <v>6563.8</v>
      </c>
      <c r="Z28" s="47">
        <v>5929.3</v>
      </c>
    </row>
    <row r="29" spans="1:26" ht="12.75">
      <c r="A29" s="33" t="s">
        <v>200</v>
      </c>
      <c r="B29" s="47">
        <v>0</v>
      </c>
      <c r="C29" s="47">
        <v>0</v>
      </c>
      <c r="D29" s="47">
        <v>3</v>
      </c>
      <c r="E29" s="47">
        <v>3</v>
      </c>
      <c r="F29" s="47">
        <v>3</v>
      </c>
      <c r="G29" s="47">
        <v>1</v>
      </c>
      <c r="H29" s="47">
        <v>2</v>
      </c>
      <c r="I29" s="47">
        <v>2</v>
      </c>
      <c r="J29" s="47">
        <v>5.1</v>
      </c>
      <c r="K29" s="47">
        <v>8.4</v>
      </c>
      <c r="L29" s="47">
        <v>2.1</v>
      </c>
      <c r="M29" s="47">
        <v>3.2</v>
      </c>
      <c r="N29" s="47">
        <v>5.3</v>
      </c>
      <c r="O29" s="47">
        <v>4.2</v>
      </c>
      <c r="P29" s="47">
        <v>6.3</v>
      </c>
      <c r="Q29" s="47">
        <v>7.4</v>
      </c>
      <c r="R29" s="47">
        <v>8.4</v>
      </c>
      <c r="S29" s="47">
        <v>9.5</v>
      </c>
      <c r="T29" s="47">
        <v>8.4</v>
      </c>
      <c r="U29" s="47">
        <v>8.4</v>
      </c>
      <c r="V29" s="47">
        <v>9.5</v>
      </c>
      <c r="W29" s="47">
        <v>10.5</v>
      </c>
      <c r="X29" s="47">
        <v>12.6</v>
      </c>
      <c r="Y29" s="47">
        <v>12.6</v>
      </c>
      <c r="Z29" s="47">
        <v>15.8</v>
      </c>
    </row>
    <row r="30" spans="1:26" ht="12.75">
      <c r="A30" s="33" t="s">
        <v>201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</row>
    <row r="31" spans="1:26" ht="12.75">
      <c r="A31" s="33" t="s">
        <v>202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2.9</v>
      </c>
      <c r="N31" s="47">
        <v>3.8</v>
      </c>
      <c r="O31" s="47">
        <v>1.9</v>
      </c>
      <c r="P31" s="47">
        <v>6.7</v>
      </c>
      <c r="Q31" s="47">
        <v>6.7</v>
      </c>
      <c r="R31" s="47">
        <v>5.8</v>
      </c>
      <c r="S31" s="47">
        <v>4.8</v>
      </c>
      <c r="T31" s="47">
        <v>4.8</v>
      </c>
      <c r="U31" s="47">
        <v>1.9</v>
      </c>
      <c r="V31" s="47">
        <v>1.9</v>
      </c>
      <c r="W31" s="47">
        <v>2.9</v>
      </c>
      <c r="X31" s="47">
        <v>1.9</v>
      </c>
      <c r="Y31" s="47">
        <v>1.9</v>
      </c>
      <c r="Z31" s="47">
        <v>1.9</v>
      </c>
    </row>
    <row r="32" spans="1:26" ht="12.75">
      <c r="A32" s="33" t="s">
        <v>203</v>
      </c>
      <c r="B32" s="47">
        <v>5058.9</v>
      </c>
      <c r="C32" s="47">
        <v>4805.7</v>
      </c>
      <c r="D32" s="47">
        <v>4661.9</v>
      </c>
      <c r="E32" s="47">
        <v>4374.6</v>
      </c>
      <c r="F32" s="47">
        <v>4889.3</v>
      </c>
      <c r="G32" s="47">
        <v>5299</v>
      </c>
      <c r="H32" s="47">
        <v>5660.6</v>
      </c>
      <c r="I32" s="47">
        <v>6752.5</v>
      </c>
      <c r="J32" s="47">
        <v>6541.8</v>
      </c>
      <c r="K32" s="47">
        <v>6819.8</v>
      </c>
      <c r="L32" s="47">
        <v>7539.7</v>
      </c>
      <c r="M32" s="47">
        <v>7625.2</v>
      </c>
      <c r="N32" s="47">
        <v>7756.1</v>
      </c>
      <c r="O32" s="47">
        <v>8512.1</v>
      </c>
      <c r="P32" s="47">
        <v>9012.9</v>
      </c>
      <c r="Q32" s="47">
        <v>9468.8</v>
      </c>
      <c r="R32" s="47">
        <v>9093.3</v>
      </c>
      <c r="S32" s="47">
        <v>8690.4</v>
      </c>
      <c r="T32" s="47">
        <v>8867.5</v>
      </c>
      <c r="U32" s="47">
        <v>7595.8</v>
      </c>
      <c r="V32" s="47">
        <v>7491.7</v>
      </c>
      <c r="W32" s="47">
        <v>7098.6</v>
      </c>
      <c r="X32" s="47">
        <v>6319.6</v>
      </c>
      <c r="Y32" s="47">
        <v>5512.1</v>
      </c>
      <c r="Z32" s="47">
        <v>4964.2</v>
      </c>
    </row>
    <row r="33" spans="1:26" ht="12.75">
      <c r="A33" s="33" t="s">
        <v>204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44.9</v>
      </c>
      <c r="S33" s="47">
        <v>0</v>
      </c>
      <c r="T33" s="47">
        <v>11.2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</row>
    <row r="34" spans="1:26" ht="12.75">
      <c r="A34" s="33" t="s">
        <v>205</v>
      </c>
      <c r="B34" s="47">
        <v>790.7</v>
      </c>
      <c r="C34" s="47">
        <v>499.7</v>
      </c>
      <c r="D34" s="47">
        <v>384.2</v>
      </c>
      <c r="E34" s="47">
        <v>339.5</v>
      </c>
      <c r="F34" s="47">
        <v>581.7</v>
      </c>
      <c r="G34" s="47">
        <v>891</v>
      </c>
      <c r="H34" s="47">
        <v>1223.1</v>
      </c>
      <c r="I34" s="47">
        <v>1305.5</v>
      </c>
      <c r="J34" s="47">
        <v>391.2</v>
      </c>
      <c r="K34" s="47">
        <v>373.6</v>
      </c>
      <c r="L34" s="47">
        <v>325.5</v>
      </c>
      <c r="M34" s="47">
        <v>715.8</v>
      </c>
      <c r="N34" s="47">
        <v>829.9</v>
      </c>
      <c r="O34" s="47">
        <v>947.3</v>
      </c>
      <c r="P34" s="47">
        <v>1384.8</v>
      </c>
      <c r="Q34" s="47">
        <v>947.5</v>
      </c>
      <c r="R34" s="47">
        <v>922.2</v>
      </c>
      <c r="S34" s="47">
        <v>916.5</v>
      </c>
      <c r="T34" s="47">
        <v>901.4</v>
      </c>
      <c r="U34" s="47">
        <v>317.3</v>
      </c>
      <c r="V34" s="47">
        <v>399.1</v>
      </c>
      <c r="W34" s="47">
        <v>385.6</v>
      </c>
      <c r="X34" s="47">
        <v>413.1</v>
      </c>
      <c r="Y34" s="47">
        <v>366.9</v>
      </c>
      <c r="Z34" s="47">
        <v>600.9</v>
      </c>
    </row>
    <row r="36" ht="12.75">
      <c r="A36" s="31" t="s">
        <v>156</v>
      </c>
    </row>
    <row r="37" spans="1:2" ht="12.75">
      <c r="A37" s="31" t="s">
        <v>157</v>
      </c>
      <c r="B37" s="31" t="s">
        <v>158</v>
      </c>
    </row>
    <row r="39" spans="2:26" ht="12.75">
      <c r="B39" s="33" t="s">
        <v>7</v>
      </c>
      <c r="C39" s="33" t="s">
        <v>8</v>
      </c>
      <c r="D39" s="33" t="s">
        <v>9</v>
      </c>
      <c r="E39" s="33" t="s">
        <v>10</v>
      </c>
      <c r="F39" s="33" t="s">
        <v>11</v>
      </c>
      <c r="G39" s="33" t="s">
        <v>12</v>
      </c>
      <c r="H39" s="33" t="s">
        <v>13</v>
      </c>
      <c r="I39" s="33" t="s">
        <v>14</v>
      </c>
      <c r="J39" s="33" t="s">
        <v>15</v>
      </c>
      <c r="K39" s="33" t="s">
        <v>16</v>
      </c>
      <c r="L39" s="33" t="s">
        <v>17</v>
      </c>
      <c r="M39" s="33" t="s">
        <v>18</v>
      </c>
      <c r="N39" s="33" t="s">
        <v>19</v>
      </c>
      <c r="O39" s="33" t="s">
        <v>20</v>
      </c>
      <c r="P39" s="33" t="s">
        <v>21</v>
      </c>
      <c r="Q39" s="33" t="s">
        <v>22</v>
      </c>
      <c r="R39" s="33" t="s">
        <v>23</v>
      </c>
      <c r="S39" s="33" t="s">
        <v>24</v>
      </c>
      <c r="T39" s="33" t="s">
        <v>25</v>
      </c>
      <c r="U39" s="33" t="s">
        <v>26</v>
      </c>
      <c r="V39" s="33" t="s">
        <v>27</v>
      </c>
      <c r="W39" s="33" t="s">
        <v>28</v>
      </c>
      <c r="X39" s="33" t="s">
        <v>29</v>
      </c>
      <c r="Y39" s="33" t="s">
        <v>30</v>
      </c>
      <c r="Z39" s="33" t="s">
        <v>31</v>
      </c>
    </row>
    <row r="40" spans="1:26" ht="12.75">
      <c r="A40" t="s">
        <v>191</v>
      </c>
      <c r="B40" s="35">
        <f aca="true" t="shared" si="0" ref="B40:Z40">B20</f>
        <v>16924.8</v>
      </c>
      <c r="C40" s="35">
        <f t="shared" si="0"/>
        <v>18416.2</v>
      </c>
      <c r="D40" s="35">
        <f t="shared" si="0"/>
        <v>17687.2</v>
      </c>
      <c r="E40" s="35">
        <f t="shared" si="0"/>
        <v>18062.8</v>
      </c>
      <c r="F40" s="35">
        <f t="shared" si="0"/>
        <v>18552.3</v>
      </c>
      <c r="G40" s="35">
        <f t="shared" si="0"/>
        <v>18390.5</v>
      </c>
      <c r="H40" s="35">
        <f t="shared" si="0"/>
        <v>19711.2</v>
      </c>
      <c r="I40" s="35">
        <f t="shared" si="0"/>
        <v>19469</v>
      </c>
      <c r="J40" s="35">
        <f t="shared" si="0"/>
        <v>19768.8</v>
      </c>
      <c r="K40" s="35">
        <f t="shared" si="0"/>
        <v>20504.7</v>
      </c>
      <c r="L40" s="35">
        <f t="shared" si="0"/>
        <v>20271.3</v>
      </c>
      <c r="M40" s="35">
        <f t="shared" si="0"/>
        <v>20308.1</v>
      </c>
      <c r="N40" s="35">
        <f t="shared" si="0"/>
        <v>19951.5</v>
      </c>
      <c r="O40" s="35">
        <f t="shared" si="0"/>
        <v>20404.9</v>
      </c>
      <c r="P40" s="35">
        <f t="shared" si="0"/>
        <v>20472.3</v>
      </c>
      <c r="Q40" s="35">
        <f t="shared" si="0"/>
        <v>20691.7</v>
      </c>
      <c r="R40" s="35">
        <f t="shared" si="0"/>
        <v>20073.6</v>
      </c>
      <c r="S40" s="35">
        <f t="shared" si="0"/>
        <v>19522.8</v>
      </c>
      <c r="T40" s="35">
        <f t="shared" si="0"/>
        <v>19121</v>
      </c>
      <c r="U40" s="35">
        <f t="shared" si="0"/>
        <v>18730.1</v>
      </c>
      <c r="V40" s="35">
        <f t="shared" si="0"/>
        <v>19110.5</v>
      </c>
      <c r="W40" s="35">
        <f t="shared" si="0"/>
        <v>18120.5</v>
      </c>
      <c r="X40" s="35">
        <f t="shared" si="0"/>
        <v>17442.9</v>
      </c>
      <c r="Y40" s="35">
        <f t="shared" si="0"/>
        <v>17329.1</v>
      </c>
      <c r="Z40" s="35">
        <f t="shared" si="0"/>
        <v>16733.9</v>
      </c>
    </row>
    <row r="41" spans="1:26" ht="12.75">
      <c r="A41" t="s">
        <v>192</v>
      </c>
      <c r="B41" s="35">
        <f aca="true" t="shared" si="1" ref="B41:Z41">B21</f>
        <v>139085.6</v>
      </c>
      <c r="C41" s="35">
        <f t="shared" si="1"/>
        <v>139529.6</v>
      </c>
      <c r="D41" s="35">
        <f t="shared" si="1"/>
        <v>141777.3</v>
      </c>
      <c r="E41" s="35">
        <f t="shared" si="1"/>
        <v>141152.4</v>
      </c>
      <c r="F41" s="35">
        <f t="shared" si="1"/>
        <v>139699.5</v>
      </c>
      <c r="G41" s="35">
        <f t="shared" si="1"/>
        <v>138837.2</v>
      </c>
      <c r="H41" s="35">
        <f t="shared" si="1"/>
        <v>140453.7</v>
      </c>
      <c r="I41" s="35">
        <f t="shared" si="1"/>
        <v>140016.3</v>
      </c>
      <c r="J41" s="35">
        <f t="shared" si="1"/>
        <v>140252.4</v>
      </c>
      <c r="K41" s="35">
        <f t="shared" si="1"/>
        <v>140755</v>
      </c>
      <c r="L41" s="35">
        <f t="shared" si="1"/>
        <v>134791.2</v>
      </c>
      <c r="M41" s="35">
        <f t="shared" si="1"/>
        <v>132424</v>
      </c>
      <c r="N41" s="35">
        <f t="shared" si="1"/>
        <v>130542.7</v>
      </c>
      <c r="O41" s="35">
        <f t="shared" si="1"/>
        <v>125732.4</v>
      </c>
      <c r="P41" s="35">
        <f t="shared" si="1"/>
        <v>121915.2</v>
      </c>
      <c r="Q41" s="35">
        <f t="shared" si="1"/>
        <v>116447.1</v>
      </c>
      <c r="R41" s="35">
        <f t="shared" si="1"/>
        <v>112286</v>
      </c>
      <c r="S41" s="35">
        <f t="shared" si="1"/>
        <v>108579.2</v>
      </c>
      <c r="T41" s="35">
        <f t="shared" si="1"/>
        <v>102695.1</v>
      </c>
      <c r="U41" s="35">
        <f t="shared" si="1"/>
        <v>98479.6</v>
      </c>
      <c r="V41" s="35">
        <f t="shared" si="1"/>
        <v>92600.1</v>
      </c>
      <c r="W41" s="35">
        <f t="shared" si="1"/>
        <v>88654.4</v>
      </c>
      <c r="X41" s="35">
        <f t="shared" si="1"/>
        <v>83313.3</v>
      </c>
      <c r="Y41" s="35">
        <f t="shared" si="1"/>
        <v>80210.4</v>
      </c>
      <c r="Z41" s="35">
        <f t="shared" si="1"/>
        <v>79953.2</v>
      </c>
    </row>
    <row r="42" spans="1:26" ht="12.75">
      <c r="A42" t="s">
        <v>196</v>
      </c>
      <c r="B42" s="35">
        <f aca="true" t="shared" si="2" ref="B42:Z42">B25</f>
        <v>28897</v>
      </c>
      <c r="C42" s="35">
        <f t="shared" si="2"/>
        <v>28371.8</v>
      </c>
      <c r="D42" s="35">
        <f t="shared" si="2"/>
        <v>30272.1</v>
      </c>
      <c r="E42" s="35">
        <f t="shared" si="2"/>
        <v>31712.6</v>
      </c>
      <c r="F42" s="35">
        <f t="shared" si="2"/>
        <v>33102.5</v>
      </c>
      <c r="G42" s="35">
        <f t="shared" si="2"/>
        <v>34590.3</v>
      </c>
      <c r="H42" s="35">
        <f t="shared" si="2"/>
        <v>35953.5</v>
      </c>
      <c r="I42" s="35">
        <f t="shared" si="2"/>
        <v>37806.5</v>
      </c>
      <c r="J42" s="35">
        <f t="shared" si="2"/>
        <v>40807</v>
      </c>
      <c r="K42" s="35">
        <f t="shared" si="2"/>
        <v>43488.6</v>
      </c>
      <c r="L42" s="35">
        <f t="shared" si="2"/>
        <v>45606.6</v>
      </c>
      <c r="M42" s="35">
        <f t="shared" si="2"/>
        <v>44224.2</v>
      </c>
      <c r="N42" s="35">
        <f t="shared" si="2"/>
        <v>43676.2</v>
      </c>
      <c r="O42" s="35">
        <f t="shared" si="2"/>
        <v>45115.5</v>
      </c>
      <c r="P42" s="35">
        <f t="shared" si="2"/>
        <v>48287</v>
      </c>
      <c r="Q42" s="35">
        <f t="shared" si="2"/>
        <v>50743.3</v>
      </c>
      <c r="R42" s="35">
        <f t="shared" si="2"/>
        <v>52361.8</v>
      </c>
      <c r="S42" s="35">
        <f t="shared" si="2"/>
        <v>54122.9</v>
      </c>
      <c r="T42" s="35">
        <f t="shared" si="2"/>
        <v>54087</v>
      </c>
      <c r="U42" s="35">
        <f t="shared" si="2"/>
        <v>49880.7</v>
      </c>
      <c r="V42" s="35">
        <f t="shared" si="2"/>
        <v>49934.6</v>
      </c>
      <c r="W42" s="35">
        <f t="shared" si="2"/>
        <v>51336.8</v>
      </c>
      <c r="X42" s="35">
        <f t="shared" si="2"/>
        <v>50155.6</v>
      </c>
      <c r="Y42" s="35">
        <f t="shared" si="2"/>
        <v>50062</v>
      </c>
      <c r="Z42" s="35">
        <f t="shared" si="2"/>
        <v>50468.1</v>
      </c>
    </row>
    <row r="43" spans="1:26" ht="12.75">
      <c r="A43" t="s">
        <v>198</v>
      </c>
      <c r="B43" s="35">
        <f aca="true" t="shared" si="3" ref="B43:Z43">B27</f>
        <v>207229.3</v>
      </c>
      <c r="C43" s="35">
        <f t="shared" si="3"/>
        <v>216616</v>
      </c>
      <c r="D43" s="35">
        <f t="shared" si="3"/>
        <v>220952.5</v>
      </c>
      <c r="E43" s="35">
        <f t="shared" si="3"/>
        <v>223770.1</v>
      </c>
      <c r="F43" s="35">
        <f t="shared" si="3"/>
        <v>221224.7</v>
      </c>
      <c r="G43" s="35">
        <f t="shared" si="3"/>
        <v>225997.5</v>
      </c>
      <c r="H43" s="35">
        <f t="shared" si="3"/>
        <v>239442.3</v>
      </c>
      <c r="I43" s="35">
        <f t="shared" si="3"/>
        <v>239274.7</v>
      </c>
      <c r="J43" s="35">
        <f t="shared" si="3"/>
        <v>246907.4</v>
      </c>
      <c r="K43" s="35">
        <f t="shared" si="3"/>
        <v>246266.2</v>
      </c>
      <c r="L43" s="35">
        <f t="shared" si="3"/>
        <v>247856</v>
      </c>
      <c r="M43" s="35">
        <f t="shared" si="3"/>
        <v>261326.6</v>
      </c>
      <c r="N43" s="35">
        <f t="shared" si="3"/>
        <v>259926.4</v>
      </c>
      <c r="O43" s="35">
        <f t="shared" si="3"/>
        <v>268278.1</v>
      </c>
      <c r="P43" s="35">
        <f t="shared" si="3"/>
        <v>274484.2</v>
      </c>
      <c r="Q43" s="35">
        <f t="shared" si="3"/>
        <v>278621.2</v>
      </c>
      <c r="R43" s="35">
        <f t="shared" si="3"/>
        <v>280627.6</v>
      </c>
      <c r="S43" s="35">
        <f t="shared" si="3"/>
        <v>272736</v>
      </c>
      <c r="T43" s="35">
        <f t="shared" si="3"/>
        <v>278490.4</v>
      </c>
      <c r="U43" s="35">
        <f t="shared" si="3"/>
        <v>265565</v>
      </c>
      <c r="V43" s="35">
        <f t="shared" si="3"/>
        <v>268048.6</v>
      </c>
      <c r="W43" s="35">
        <f t="shared" si="3"/>
        <v>261393.1</v>
      </c>
      <c r="X43" s="35">
        <f t="shared" si="3"/>
        <v>256142.4</v>
      </c>
      <c r="Y43" s="35">
        <f t="shared" si="3"/>
        <v>257154.3</v>
      </c>
      <c r="Z43" s="35">
        <f t="shared" si="3"/>
        <v>255194</v>
      </c>
    </row>
    <row r="44" spans="1:26" ht="12.75">
      <c r="A44" t="s">
        <v>199</v>
      </c>
      <c r="B44" s="35">
        <f aca="true" t="shared" si="4" ref="B44:Z44">B28</f>
        <v>41388.1</v>
      </c>
      <c r="C44" s="35">
        <f t="shared" si="4"/>
        <v>41187.8</v>
      </c>
      <c r="D44" s="35">
        <f t="shared" si="4"/>
        <v>35478.8</v>
      </c>
      <c r="E44" s="35">
        <f t="shared" si="4"/>
        <v>34334.8</v>
      </c>
      <c r="F44" s="35">
        <f t="shared" si="4"/>
        <v>35726.6</v>
      </c>
      <c r="G44" s="35">
        <f t="shared" si="4"/>
        <v>32887.2</v>
      </c>
      <c r="H44" s="35">
        <f t="shared" si="4"/>
        <v>29899.2</v>
      </c>
      <c r="I44" s="35">
        <f t="shared" si="4"/>
        <v>29495.3</v>
      </c>
      <c r="J44" s="35">
        <f t="shared" si="4"/>
        <v>28566.8</v>
      </c>
      <c r="K44" s="35">
        <f t="shared" si="4"/>
        <v>26332.1</v>
      </c>
      <c r="L44" s="35">
        <f t="shared" si="4"/>
        <v>22997.1</v>
      </c>
      <c r="M44" s="35">
        <f t="shared" si="4"/>
        <v>22918.9</v>
      </c>
      <c r="N44" s="35">
        <f t="shared" si="4"/>
        <v>21416.9</v>
      </c>
      <c r="O44" s="35">
        <f t="shared" si="4"/>
        <v>22029</v>
      </c>
      <c r="P44" s="35">
        <f t="shared" si="4"/>
        <v>20049.5</v>
      </c>
      <c r="Q44" s="35">
        <f t="shared" si="4"/>
        <v>17649.1</v>
      </c>
      <c r="R44" s="35">
        <f t="shared" si="4"/>
        <v>18222.1</v>
      </c>
      <c r="S44" s="35">
        <f t="shared" si="4"/>
        <v>16914.7</v>
      </c>
      <c r="T44" s="35">
        <f t="shared" si="4"/>
        <v>15109.4</v>
      </c>
      <c r="U44" s="35">
        <f t="shared" si="4"/>
        <v>12369.1</v>
      </c>
      <c r="V44" s="35">
        <f t="shared" si="4"/>
        <v>10528.2</v>
      </c>
      <c r="W44" s="35">
        <f t="shared" si="4"/>
        <v>9233</v>
      </c>
      <c r="X44" s="35">
        <f t="shared" si="4"/>
        <v>7366.8</v>
      </c>
      <c r="Y44" s="35">
        <f t="shared" si="4"/>
        <v>6563.8</v>
      </c>
      <c r="Z44" s="35">
        <f t="shared" si="4"/>
        <v>5929.3</v>
      </c>
    </row>
    <row r="45" spans="1:26" ht="12.75">
      <c r="A45" t="s">
        <v>313</v>
      </c>
      <c r="B45" s="35">
        <f aca="true" t="shared" si="5" ref="B45:Z45">B12-SUM(B40:B44)</f>
        <v>12950.20000000007</v>
      </c>
      <c r="C45" s="35">
        <f t="shared" si="5"/>
        <v>12817.300000000047</v>
      </c>
      <c r="D45" s="35">
        <f t="shared" si="5"/>
        <v>13498.800000000047</v>
      </c>
      <c r="E45" s="35">
        <f t="shared" si="5"/>
        <v>13028.700000000012</v>
      </c>
      <c r="F45" s="35">
        <f t="shared" si="5"/>
        <v>13989.600000000035</v>
      </c>
      <c r="G45" s="35">
        <f t="shared" si="5"/>
        <v>15379.099999999977</v>
      </c>
      <c r="H45" s="35">
        <f t="shared" si="5"/>
        <v>16690.599999999977</v>
      </c>
      <c r="I45" s="35">
        <f t="shared" si="5"/>
        <v>18152.79999999999</v>
      </c>
      <c r="J45" s="35">
        <f t="shared" si="5"/>
        <v>19191.50000000006</v>
      </c>
      <c r="K45" s="35">
        <f t="shared" si="5"/>
        <v>19211.800000000047</v>
      </c>
      <c r="L45" s="35">
        <f t="shared" si="5"/>
        <v>18954.600000000035</v>
      </c>
      <c r="M45" s="35">
        <f t="shared" si="5"/>
        <v>19924.099999999977</v>
      </c>
      <c r="N45" s="35">
        <f t="shared" si="5"/>
        <v>18229.99999999994</v>
      </c>
      <c r="O45" s="35">
        <f t="shared" si="5"/>
        <v>19284.100000000035</v>
      </c>
      <c r="P45" s="35">
        <f t="shared" si="5"/>
        <v>20378.5</v>
      </c>
      <c r="Q45" s="35">
        <f t="shared" si="5"/>
        <v>19650.5</v>
      </c>
      <c r="R45" s="35">
        <f t="shared" si="5"/>
        <v>19714.400000000023</v>
      </c>
      <c r="S45" s="35">
        <f t="shared" si="5"/>
        <v>19502.599999999977</v>
      </c>
      <c r="T45" s="35">
        <f t="shared" si="5"/>
        <v>19344.599999999977</v>
      </c>
      <c r="U45" s="35">
        <f t="shared" si="5"/>
        <v>18008.5</v>
      </c>
      <c r="V45" s="35">
        <f t="shared" si="5"/>
        <v>18588.400000000023</v>
      </c>
      <c r="W45" s="35">
        <f t="shared" si="5"/>
        <v>16592.29999999993</v>
      </c>
      <c r="X45" s="35">
        <f t="shared" si="5"/>
        <v>15907.900000000023</v>
      </c>
      <c r="Y45" s="35">
        <f t="shared" si="5"/>
        <v>15437.600000000035</v>
      </c>
      <c r="Z45" s="35">
        <f t="shared" si="5"/>
        <v>14678.900000000023</v>
      </c>
    </row>
    <row r="49" spans="1:26" ht="12.75">
      <c r="A49" s="1"/>
      <c r="B49" s="1" t="s">
        <v>7</v>
      </c>
      <c r="C49" s="1"/>
      <c r="D49" s="1"/>
      <c r="E49" s="1"/>
      <c r="F49" s="1"/>
      <c r="G49" s="1" t="s">
        <v>12</v>
      </c>
      <c r="H49" s="1"/>
      <c r="I49" s="1"/>
      <c r="J49" s="1"/>
      <c r="K49" s="1"/>
      <c r="L49" s="1" t="s">
        <v>17</v>
      </c>
      <c r="M49" s="1"/>
      <c r="N49" s="1"/>
      <c r="O49" s="1"/>
      <c r="P49" s="1"/>
      <c r="Q49" s="1" t="s">
        <v>22</v>
      </c>
      <c r="R49" s="1"/>
      <c r="S49" s="1"/>
      <c r="T49" s="1"/>
      <c r="U49" s="1"/>
      <c r="V49" s="1" t="s">
        <v>27</v>
      </c>
      <c r="W49" s="1"/>
      <c r="X49" s="1"/>
      <c r="Y49" s="1"/>
      <c r="Z49" s="2" t="s">
        <v>31</v>
      </c>
    </row>
    <row r="50" spans="1:26" ht="12.75">
      <c r="A50" t="s">
        <v>191</v>
      </c>
      <c r="B50" s="85">
        <f aca="true" t="shared" si="6" ref="B50:Z50">B40/1000</f>
        <v>16.924799999999998</v>
      </c>
      <c r="C50" s="85">
        <f t="shared" si="6"/>
        <v>18.4162</v>
      </c>
      <c r="D50" s="85">
        <f t="shared" si="6"/>
        <v>17.6872</v>
      </c>
      <c r="E50" s="85">
        <f t="shared" si="6"/>
        <v>18.0628</v>
      </c>
      <c r="F50" s="85">
        <f t="shared" si="6"/>
        <v>18.5523</v>
      </c>
      <c r="G50" s="85">
        <f t="shared" si="6"/>
        <v>18.3905</v>
      </c>
      <c r="H50" s="85">
        <f t="shared" si="6"/>
        <v>19.7112</v>
      </c>
      <c r="I50" s="85">
        <f t="shared" si="6"/>
        <v>19.469</v>
      </c>
      <c r="J50" s="85">
        <f t="shared" si="6"/>
        <v>19.7688</v>
      </c>
      <c r="K50" s="85">
        <f t="shared" si="6"/>
        <v>20.5047</v>
      </c>
      <c r="L50" s="85">
        <f t="shared" si="6"/>
        <v>20.2713</v>
      </c>
      <c r="M50" s="85">
        <f t="shared" si="6"/>
        <v>20.3081</v>
      </c>
      <c r="N50" s="85">
        <f t="shared" si="6"/>
        <v>19.9515</v>
      </c>
      <c r="O50" s="85">
        <f t="shared" si="6"/>
        <v>20.4049</v>
      </c>
      <c r="P50" s="85">
        <f t="shared" si="6"/>
        <v>20.4723</v>
      </c>
      <c r="Q50" s="85">
        <f t="shared" si="6"/>
        <v>20.6917</v>
      </c>
      <c r="R50" s="85">
        <f t="shared" si="6"/>
        <v>20.0736</v>
      </c>
      <c r="S50" s="85">
        <f t="shared" si="6"/>
        <v>19.5228</v>
      </c>
      <c r="T50" s="85">
        <f t="shared" si="6"/>
        <v>19.121</v>
      </c>
      <c r="U50" s="85">
        <f t="shared" si="6"/>
        <v>18.7301</v>
      </c>
      <c r="V50" s="85">
        <f t="shared" si="6"/>
        <v>19.1105</v>
      </c>
      <c r="W50" s="85">
        <f t="shared" si="6"/>
        <v>18.1205</v>
      </c>
      <c r="X50" s="85">
        <f t="shared" si="6"/>
        <v>17.4429</v>
      </c>
      <c r="Y50" s="85">
        <f t="shared" si="6"/>
        <v>17.329099999999997</v>
      </c>
      <c r="Z50" s="85">
        <f t="shared" si="6"/>
        <v>16.733900000000002</v>
      </c>
    </row>
    <row r="51" spans="1:26" ht="12.75">
      <c r="A51" t="s">
        <v>192</v>
      </c>
      <c r="B51" s="85">
        <f aca="true" t="shared" si="7" ref="B51:Z51">B41/1000</f>
        <v>139.0856</v>
      </c>
      <c r="C51" s="85">
        <f t="shared" si="7"/>
        <v>139.52960000000002</v>
      </c>
      <c r="D51" s="85">
        <f t="shared" si="7"/>
        <v>141.7773</v>
      </c>
      <c r="E51" s="85">
        <f t="shared" si="7"/>
        <v>141.1524</v>
      </c>
      <c r="F51" s="85">
        <f t="shared" si="7"/>
        <v>139.6995</v>
      </c>
      <c r="G51" s="85">
        <f t="shared" si="7"/>
        <v>138.83720000000002</v>
      </c>
      <c r="H51" s="85">
        <f t="shared" si="7"/>
        <v>140.4537</v>
      </c>
      <c r="I51" s="85">
        <f t="shared" si="7"/>
        <v>140.0163</v>
      </c>
      <c r="J51" s="85">
        <f t="shared" si="7"/>
        <v>140.2524</v>
      </c>
      <c r="K51" s="85">
        <f t="shared" si="7"/>
        <v>140.755</v>
      </c>
      <c r="L51" s="85">
        <f t="shared" si="7"/>
        <v>134.7912</v>
      </c>
      <c r="M51" s="85">
        <f t="shared" si="7"/>
        <v>132.424</v>
      </c>
      <c r="N51" s="85">
        <f t="shared" si="7"/>
        <v>130.5427</v>
      </c>
      <c r="O51" s="85">
        <f t="shared" si="7"/>
        <v>125.7324</v>
      </c>
      <c r="P51" s="85">
        <f t="shared" si="7"/>
        <v>121.9152</v>
      </c>
      <c r="Q51" s="85">
        <f t="shared" si="7"/>
        <v>116.4471</v>
      </c>
      <c r="R51" s="85">
        <f t="shared" si="7"/>
        <v>112.286</v>
      </c>
      <c r="S51" s="85">
        <f t="shared" si="7"/>
        <v>108.5792</v>
      </c>
      <c r="T51" s="85">
        <f t="shared" si="7"/>
        <v>102.69510000000001</v>
      </c>
      <c r="U51" s="85">
        <f t="shared" si="7"/>
        <v>98.4796</v>
      </c>
      <c r="V51" s="85">
        <f t="shared" si="7"/>
        <v>92.60010000000001</v>
      </c>
      <c r="W51" s="85">
        <f t="shared" si="7"/>
        <v>88.6544</v>
      </c>
      <c r="X51" s="85">
        <f t="shared" si="7"/>
        <v>83.3133</v>
      </c>
      <c r="Y51" s="85">
        <f t="shared" si="7"/>
        <v>80.21039999999999</v>
      </c>
      <c r="Z51" s="85">
        <f t="shared" si="7"/>
        <v>79.9532</v>
      </c>
    </row>
    <row r="52" spans="1:26" ht="12.75">
      <c r="A52" t="s">
        <v>196</v>
      </c>
      <c r="B52" s="85">
        <f aca="true" t="shared" si="8" ref="B52:Z52">B42/1000</f>
        <v>28.897</v>
      </c>
      <c r="C52" s="85">
        <f t="shared" si="8"/>
        <v>28.3718</v>
      </c>
      <c r="D52" s="85">
        <f t="shared" si="8"/>
        <v>30.2721</v>
      </c>
      <c r="E52" s="85">
        <f t="shared" si="8"/>
        <v>31.7126</v>
      </c>
      <c r="F52" s="85">
        <f t="shared" si="8"/>
        <v>33.1025</v>
      </c>
      <c r="G52" s="85">
        <f t="shared" si="8"/>
        <v>34.590300000000006</v>
      </c>
      <c r="H52" s="85">
        <f t="shared" si="8"/>
        <v>35.9535</v>
      </c>
      <c r="I52" s="85">
        <f t="shared" si="8"/>
        <v>37.8065</v>
      </c>
      <c r="J52" s="85">
        <f t="shared" si="8"/>
        <v>40.807</v>
      </c>
      <c r="K52" s="85">
        <f t="shared" si="8"/>
        <v>43.4886</v>
      </c>
      <c r="L52" s="85">
        <f t="shared" si="8"/>
        <v>45.6066</v>
      </c>
      <c r="M52" s="85">
        <f t="shared" si="8"/>
        <v>44.224199999999996</v>
      </c>
      <c r="N52" s="85">
        <f t="shared" si="8"/>
        <v>43.676199999999994</v>
      </c>
      <c r="O52" s="85">
        <f t="shared" si="8"/>
        <v>45.1155</v>
      </c>
      <c r="P52" s="85">
        <f t="shared" si="8"/>
        <v>48.287</v>
      </c>
      <c r="Q52" s="85">
        <f t="shared" si="8"/>
        <v>50.743300000000005</v>
      </c>
      <c r="R52" s="85">
        <f t="shared" si="8"/>
        <v>52.3618</v>
      </c>
      <c r="S52" s="85">
        <f t="shared" si="8"/>
        <v>54.1229</v>
      </c>
      <c r="T52" s="85">
        <f t="shared" si="8"/>
        <v>54.087</v>
      </c>
      <c r="U52" s="85">
        <f t="shared" si="8"/>
        <v>49.8807</v>
      </c>
      <c r="V52" s="85">
        <f t="shared" si="8"/>
        <v>49.934599999999996</v>
      </c>
      <c r="W52" s="85">
        <f t="shared" si="8"/>
        <v>51.336800000000004</v>
      </c>
      <c r="X52" s="85">
        <f t="shared" si="8"/>
        <v>50.1556</v>
      </c>
      <c r="Y52" s="85">
        <f t="shared" si="8"/>
        <v>50.062</v>
      </c>
      <c r="Z52" s="85">
        <f t="shared" si="8"/>
        <v>50.4681</v>
      </c>
    </row>
    <row r="53" spans="1:26" ht="12.75">
      <c r="A53" t="s">
        <v>198</v>
      </c>
      <c r="B53" s="85">
        <f aca="true" t="shared" si="9" ref="B53:Z53">B43/1000</f>
        <v>207.2293</v>
      </c>
      <c r="C53" s="85">
        <f t="shared" si="9"/>
        <v>216.616</v>
      </c>
      <c r="D53" s="85">
        <f t="shared" si="9"/>
        <v>220.9525</v>
      </c>
      <c r="E53" s="85">
        <f t="shared" si="9"/>
        <v>223.7701</v>
      </c>
      <c r="F53" s="85">
        <f t="shared" si="9"/>
        <v>221.2247</v>
      </c>
      <c r="G53" s="85">
        <f t="shared" si="9"/>
        <v>225.9975</v>
      </c>
      <c r="H53" s="85">
        <f t="shared" si="9"/>
        <v>239.4423</v>
      </c>
      <c r="I53" s="85">
        <f t="shared" si="9"/>
        <v>239.27470000000002</v>
      </c>
      <c r="J53" s="85">
        <f t="shared" si="9"/>
        <v>246.9074</v>
      </c>
      <c r="K53" s="85">
        <f t="shared" si="9"/>
        <v>246.2662</v>
      </c>
      <c r="L53" s="85">
        <f t="shared" si="9"/>
        <v>247.856</v>
      </c>
      <c r="M53" s="85">
        <f t="shared" si="9"/>
        <v>261.3266</v>
      </c>
      <c r="N53" s="85">
        <f t="shared" si="9"/>
        <v>259.9264</v>
      </c>
      <c r="O53" s="85">
        <f t="shared" si="9"/>
        <v>268.2781</v>
      </c>
      <c r="P53" s="85">
        <f t="shared" si="9"/>
        <v>274.4842</v>
      </c>
      <c r="Q53" s="85">
        <f t="shared" si="9"/>
        <v>278.6212</v>
      </c>
      <c r="R53" s="85">
        <f t="shared" si="9"/>
        <v>280.6276</v>
      </c>
      <c r="S53" s="85">
        <f t="shared" si="9"/>
        <v>272.736</v>
      </c>
      <c r="T53" s="85">
        <f t="shared" si="9"/>
        <v>278.4904</v>
      </c>
      <c r="U53" s="85">
        <f t="shared" si="9"/>
        <v>265.565</v>
      </c>
      <c r="V53" s="85">
        <f t="shared" si="9"/>
        <v>268.04859999999996</v>
      </c>
      <c r="W53" s="85">
        <f t="shared" si="9"/>
        <v>261.3931</v>
      </c>
      <c r="X53" s="85">
        <f t="shared" si="9"/>
        <v>256.1424</v>
      </c>
      <c r="Y53" s="85">
        <f t="shared" si="9"/>
        <v>257.1543</v>
      </c>
      <c r="Z53" s="85">
        <f t="shared" si="9"/>
        <v>255.194</v>
      </c>
    </row>
    <row r="54" spans="1:26" ht="12.75">
      <c r="A54" t="s">
        <v>199</v>
      </c>
      <c r="B54" s="85">
        <f aca="true" t="shared" si="10" ref="B54:Z54">B44/1000</f>
        <v>41.3881</v>
      </c>
      <c r="C54" s="85">
        <f t="shared" si="10"/>
        <v>41.1878</v>
      </c>
      <c r="D54" s="85">
        <f t="shared" si="10"/>
        <v>35.4788</v>
      </c>
      <c r="E54" s="85">
        <f t="shared" si="10"/>
        <v>34.3348</v>
      </c>
      <c r="F54" s="85">
        <f t="shared" si="10"/>
        <v>35.7266</v>
      </c>
      <c r="G54" s="85">
        <f t="shared" si="10"/>
        <v>32.8872</v>
      </c>
      <c r="H54" s="85">
        <f t="shared" si="10"/>
        <v>29.8992</v>
      </c>
      <c r="I54" s="85">
        <f t="shared" si="10"/>
        <v>29.4953</v>
      </c>
      <c r="J54" s="85">
        <f t="shared" si="10"/>
        <v>28.5668</v>
      </c>
      <c r="K54" s="85">
        <f t="shared" si="10"/>
        <v>26.332099999999997</v>
      </c>
      <c r="L54" s="85">
        <f t="shared" si="10"/>
        <v>22.9971</v>
      </c>
      <c r="M54" s="85">
        <f t="shared" si="10"/>
        <v>22.9189</v>
      </c>
      <c r="N54" s="85">
        <f t="shared" si="10"/>
        <v>21.416900000000002</v>
      </c>
      <c r="O54" s="85">
        <f t="shared" si="10"/>
        <v>22.029</v>
      </c>
      <c r="P54" s="85">
        <f t="shared" si="10"/>
        <v>20.0495</v>
      </c>
      <c r="Q54" s="85">
        <f t="shared" si="10"/>
        <v>17.649099999999997</v>
      </c>
      <c r="R54" s="85">
        <f t="shared" si="10"/>
        <v>18.222099999999998</v>
      </c>
      <c r="S54" s="85">
        <f t="shared" si="10"/>
        <v>16.9147</v>
      </c>
      <c r="T54" s="85">
        <f t="shared" si="10"/>
        <v>15.109399999999999</v>
      </c>
      <c r="U54" s="85">
        <f t="shared" si="10"/>
        <v>12.3691</v>
      </c>
      <c r="V54" s="85">
        <f t="shared" si="10"/>
        <v>10.5282</v>
      </c>
      <c r="W54" s="85">
        <f t="shared" si="10"/>
        <v>9.233</v>
      </c>
      <c r="X54" s="85">
        <f t="shared" si="10"/>
        <v>7.3668000000000005</v>
      </c>
      <c r="Y54" s="85">
        <f t="shared" si="10"/>
        <v>6.5638000000000005</v>
      </c>
      <c r="Z54" s="85">
        <f t="shared" si="10"/>
        <v>5.9293000000000005</v>
      </c>
    </row>
    <row r="55" spans="1:26" ht="12.75">
      <c r="A55" t="s">
        <v>313</v>
      </c>
      <c r="B55" s="85">
        <f aca="true" t="shared" si="11" ref="B55">B45/1000</f>
        <v>12.95020000000007</v>
      </c>
      <c r="C55" s="85">
        <f aca="true" t="shared" si="12" ref="C55:Z55">C45/1000</f>
        <v>12.817300000000047</v>
      </c>
      <c r="D55" s="85">
        <f t="shared" si="12"/>
        <v>13.498800000000047</v>
      </c>
      <c r="E55" s="85">
        <f t="shared" si="12"/>
        <v>13.028700000000011</v>
      </c>
      <c r="F55" s="85">
        <f t="shared" si="12"/>
        <v>13.989600000000035</v>
      </c>
      <c r="G55" s="85">
        <f t="shared" si="12"/>
        <v>15.379099999999976</v>
      </c>
      <c r="H55" s="85">
        <f t="shared" si="12"/>
        <v>16.690599999999975</v>
      </c>
      <c r="I55" s="85">
        <f t="shared" si="12"/>
        <v>18.15279999999999</v>
      </c>
      <c r="J55" s="85">
        <f t="shared" si="12"/>
        <v>19.191500000000058</v>
      </c>
      <c r="K55" s="85">
        <f t="shared" si="12"/>
        <v>19.211800000000046</v>
      </c>
      <c r="L55" s="85">
        <f t="shared" si="12"/>
        <v>18.954600000000035</v>
      </c>
      <c r="M55" s="85">
        <f t="shared" si="12"/>
        <v>19.924099999999978</v>
      </c>
      <c r="N55" s="85">
        <f t="shared" si="12"/>
        <v>18.22999999999994</v>
      </c>
      <c r="O55" s="85">
        <f t="shared" si="12"/>
        <v>19.284100000000034</v>
      </c>
      <c r="P55" s="85">
        <f t="shared" si="12"/>
        <v>20.3785</v>
      </c>
      <c r="Q55" s="85">
        <f t="shared" si="12"/>
        <v>19.6505</v>
      </c>
      <c r="R55" s="85">
        <f t="shared" si="12"/>
        <v>19.714400000000023</v>
      </c>
      <c r="S55" s="85">
        <f t="shared" si="12"/>
        <v>19.502599999999976</v>
      </c>
      <c r="T55" s="85">
        <f t="shared" si="12"/>
        <v>19.34459999999998</v>
      </c>
      <c r="U55" s="85">
        <f t="shared" si="12"/>
        <v>18.0085</v>
      </c>
      <c r="V55" s="85">
        <f t="shared" si="12"/>
        <v>18.588400000000025</v>
      </c>
      <c r="W55" s="85">
        <f t="shared" si="12"/>
        <v>16.59229999999993</v>
      </c>
      <c r="X55" s="85">
        <f t="shared" si="12"/>
        <v>15.907900000000023</v>
      </c>
      <c r="Y55" s="85">
        <f t="shared" si="12"/>
        <v>15.437600000000035</v>
      </c>
      <c r="Z55" s="85">
        <f t="shared" si="12"/>
        <v>14.678900000000024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workbookViewId="0" topLeftCell="A1"/>
  </sheetViews>
  <sheetFormatPr defaultColWidth="9.140625" defaultRowHeight="12.75"/>
  <cols>
    <col min="1" max="1" width="57.00390625" style="0" customWidth="1"/>
    <col min="3" max="6" width="9.140625" style="0" hidden="1" customWidth="1"/>
    <col min="8" max="11" width="9.140625" style="0" hidden="1" customWidth="1"/>
    <col min="13" max="16" width="9.140625" style="0" hidden="1" customWidth="1"/>
  </cols>
  <sheetData>
    <row r="1" ht="12.75">
      <c r="A1" s="31" t="s">
        <v>32</v>
      </c>
    </row>
    <row r="3" spans="1:2" ht="12.75">
      <c r="A3" s="31" t="s">
        <v>0</v>
      </c>
      <c r="B3" s="32">
        <v>42530.510347222225</v>
      </c>
    </row>
    <row r="4" spans="1:2" ht="12.75">
      <c r="A4" s="31" t="s">
        <v>1</v>
      </c>
      <c r="B4" s="32">
        <v>42601.655808020834</v>
      </c>
    </row>
    <row r="5" spans="1:2" ht="12.75">
      <c r="A5" s="31" t="s">
        <v>2</v>
      </c>
      <c r="B5" s="31" t="s">
        <v>3</v>
      </c>
    </row>
    <row r="7" spans="1:2" ht="12.75">
      <c r="A7" s="31" t="s">
        <v>4</v>
      </c>
      <c r="B7" s="31" t="s">
        <v>180</v>
      </c>
    </row>
    <row r="8" spans="1:2" ht="12.75">
      <c r="A8" s="31" t="s">
        <v>5</v>
      </c>
      <c r="B8" s="31" t="s">
        <v>181</v>
      </c>
    </row>
    <row r="9" spans="1:2" ht="12.75">
      <c r="A9" s="31" t="s">
        <v>6</v>
      </c>
      <c r="B9" s="31" t="s">
        <v>211</v>
      </c>
    </row>
    <row r="11" spans="1:26" ht="12.75">
      <c r="A11" s="33" t="s">
        <v>301</v>
      </c>
      <c r="B11" s="33" t="s">
        <v>7</v>
      </c>
      <c r="C11" s="33" t="s">
        <v>8</v>
      </c>
      <c r="D11" s="33" t="s">
        <v>9</v>
      </c>
      <c r="E11" s="33" t="s">
        <v>10</v>
      </c>
      <c r="F11" s="33" t="s">
        <v>11</v>
      </c>
      <c r="G11" s="33" t="s">
        <v>12</v>
      </c>
      <c r="H11" s="33" t="s">
        <v>13</v>
      </c>
      <c r="I11" s="33" t="s">
        <v>14</v>
      </c>
      <c r="J11" s="33" t="s">
        <v>15</v>
      </c>
      <c r="K11" s="33" t="s">
        <v>16</v>
      </c>
      <c r="L11" s="33" t="s">
        <v>17</v>
      </c>
      <c r="M11" s="33" t="s">
        <v>18</v>
      </c>
      <c r="N11" s="33" t="s">
        <v>19</v>
      </c>
      <c r="O11" s="33" t="s">
        <v>20</v>
      </c>
      <c r="P11" s="33" t="s">
        <v>21</v>
      </c>
      <c r="Q11" s="33" t="s">
        <v>22</v>
      </c>
      <c r="R11" s="33" t="s">
        <v>23</v>
      </c>
      <c r="S11" s="33" t="s">
        <v>24</v>
      </c>
      <c r="T11" s="33" t="s">
        <v>25</v>
      </c>
      <c r="U11" s="33" t="s">
        <v>26</v>
      </c>
      <c r="V11" s="33" t="s">
        <v>27</v>
      </c>
      <c r="W11" s="33" t="s">
        <v>28</v>
      </c>
      <c r="X11" s="33" t="s">
        <v>29</v>
      </c>
      <c r="Y11" s="33" t="s">
        <v>30</v>
      </c>
      <c r="Z11" s="33" t="s">
        <v>31</v>
      </c>
    </row>
    <row r="12" spans="1:26" ht="12.75">
      <c r="A12" s="33" t="s">
        <v>314</v>
      </c>
      <c r="B12" s="47">
        <v>131468.2</v>
      </c>
      <c r="C12" s="47">
        <v>130731.9</v>
      </c>
      <c r="D12" s="47">
        <v>135941.4</v>
      </c>
      <c r="E12" s="47">
        <v>142156.6</v>
      </c>
      <c r="F12" s="47">
        <v>171663</v>
      </c>
      <c r="G12" s="47">
        <v>174022.1</v>
      </c>
      <c r="H12" s="47">
        <v>173646.2</v>
      </c>
      <c r="I12" s="47">
        <v>172652.4</v>
      </c>
      <c r="J12" s="47">
        <v>176492.3</v>
      </c>
      <c r="K12" s="47">
        <v>180322.1</v>
      </c>
      <c r="L12" s="47">
        <v>172239.6</v>
      </c>
      <c r="M12" s="47">
        <v>160971.4</v>
      </c>
      <c r="N12" s="47">
        <v>166273.2</v>
      </c>
      <c r="O12" s="47">
        <v>156967.1</v>
      </c>
      <c r="P12" s="47">
        <v>145844.8</v>
      </c>
      <c r="Q12" s="47">
        <v>133322.6</v>
      </c>
      <c r="R12" s="47">
        <v>122158</v>
      </c>
      <c r="S12" s="47">
        <v>119885.6</v>
      </c>
      <c r="T12" s="47">
        <v>111291.4</v>
      </c>
      <c r="U12" s="47">
        <v>104891.8</v>
      </c>
      <c r="V12" s="47">
        <v>96683.8</v>
      </c>
      <c r="W12" s="47">
        <v>84288.6</v>
      </c>
      <c r="X12" s="47">
        <v>76235.2</v>
      </c>
      <c r="Y12" s="47">
        <v>71738.8</v>
      </c>
      <c r="Z12" s="47">
        <v>70029.6</v>
      </c>
    </row>
    <row r="13" spans="1:26" ht="12.75">
      <c r="A13" s="33" t="s">
        <v>315</v>
      </c>
      <c r="B13" s="47">
        <v>476.7</v>
      </c>
      <c r="C13" s="47">
        <v>1173.7</v>
      </c>
      <c r="D13" s="47">
        <v>1872.3</v>
      </c>
      <c r="E13" s="47">
        <v>2093.6</v>
      </c>
      <c r="F13" s="47">
        <v>1700</v>
      </c>
      <c r="G13" s="47">
        <v>5545.8</v>
      </c>
      <c r="H13" s="47">
        <v>6173.9</v>
      </c>
      <c r="I13" s="47">
        <v>5956.9</v>
      </c>
      <c r="J13" s="47">
        <v>5270.4</v>
      </c>
      <c r="K13" s="47">
        <v>5538.4</v>
      </c>
      <c r="L13" s="47">
        <v>6010.7</v>
      </c>
      <c r="M13" s="47">
        <v>6581.3</v>
      </c>
      <c r="N13" s="47">
        <v>7271.8</v>
      </c>
      <c r="O13" s="47">
        <v>7114</v>
      </c>
      <c r="P13" s="47">
        <v>7392.3</v>
      </c>
      <c r="Q13" s="47">
        <v>6575.7</v>
      </c>
      <c r="R13" s="47">
        <v>6249.3</v>
      </c>
      <c r="S13" s="47">
        <v>6424.9</v>
      </c>
      <c r="T13" s="47">
        <v>5816.1</v>
      </c>
      <c r="U13" s="47">
        <v>7923.1</v>
      </c>
      <c r="V13" s="47">
        <v>8991.5</v>
      </c>
      <c r="W13" s="47">
        <v>7998.5</v>
      </c>
      <c r="X13" s="47">
        <v>8696.3</v>
      </c>
      <c r="Y13" s="47">
        <v>8781.5</v>
      </c>
      <c r="Z13" s="47">
        <v>9370.1</v>
      </c>
    </row>
    <row r="14" spans="1:26" ht="12.75">
      <c r="A14" s="33" t="s">
        <v>316</v>
      </c>
      <c r="B14" s="47">
        <v>509.6</v>
      </c>
      <c r="C14" s="47">
        <v>1193.8</v>
      </c>
      <c r="D14" s="47">
        <v>1976.8</v>
      </c>
      <c r="E14" s="47">
        <v>2205.3</v>
      </c>
      <c r="F14" s="47">
        <v>1815.8</v>
      </c>
      <c r="G14" s="47">
        <v>5428.6</v>
      </c>
      <c r="H14" s="47">
        <v>5842.4</v>
      </c>
      <c r="I14" s="47">
        <v>5519</v>
      </c>
      <c r="J14" s="47">
        <v>4901.2</v>
      </c>
      <c r="K14" s="47">
        <v>5134.8</v>
      </c>
      <c r="L14" s="47">
        <v>5575.7</v>
      </c>
      <c r="M14" s="47">
        <v>6118.9</v>
      </c>
      <c r="N14" s="47">
        <v>6908</v>
      </c>
      <c r="O14" s="47">
        <v>6977.8</v>
      </c>
      <c r="P14" s="47">
        <v>7282.5</v>
      </c>
      <c r="Q14" s="47">
        <v>6499.4</v>
      </c>
      <c r="R14" s="47">
        <v>6202.5</v>
      </c>
      <c r="S14" s="47">
        <v>6496.8</v>
      </c>
      <c r="T14" s="47">
        <v>6102.1</v>
      </c>
      <c r="U14" s="47">
        <v>8309.9</v>
      </c>
      <c r="V14" s="47">
        <v>9502.5</v>
      </c>
      <c r="W14" s="47">
        <v>8615.1</v>
      </c>
      <c r="X14" s="47">
        <v>9466.9</v>
      </c>
      <c r="Y14" s="47">
        <v>9348.4</v>
      </c>
      <c r="Z14" s="47">
        <v>10116.3</v>
      </c>
    </row>
    <row r="15" spans="1:26" ht="12.75">
      <c r="A15" s="33" t="s">
        <v>317</v>
      </c>
      <c r="B15" s="47">
        <v>409.4</v>
      </c>
      <c r="C15" s="47">
        <v>372.5</v>
      </c>
      <c r="D15" s="47">
        <v>478.1</v>
      </c>
      <c r="E15" s="47">
        <v>460.5</v>
      </c>
      <c r="F15" s="47">
        <v>516.3</v>
      </c>
      <c r="G15" s="47">
        <v>555.9</v>
      </c>
      <c r="H15" s="47">
        <v>661.5</v>
      </c>
      <c r="I15" s="47">
        <v>667.2</v>
      </c>
      <c r="J15" s="47">
        <v>551</v>
      </c>
      <c r="K15" s="47">
        <v>466.8</v>
      </c>
      <c r="L15" s="47">
        <v>715.4</v>
      </c>
      <c r="M15" s="47">
        <v>901.6</v>
      </c>
      <c r="N15" s="47">
        <v>1044.8</v>
      </c>
      <c r="O15" s="47">
        <v>1043.8</v>
      </c>
      <c r="P15" s="47">
        <v>1115.6</v>
      </c>
      <c r="Q15" s="47">
        <v>1401.9</v>
      </c>
      <c r="R15" s="47">
        <v>1524.6</v>
      </c>
      <c r="S15" s="47">
        <v>2124.5</v>
      </c>
      <c r="T15" s="47">
        <v>2672.3</v>
      </c>
      <c r="U15" s="47">
        <v>2858.6</v>
      </c>
      <c r="V15" s="47">
        <v>2986.8</v>
      </c>
      <c r="W15" s="47">
        <v>3132.7</v>
      </c>
      <c r="X15" s="47">
        <v>3590.4</v>
      </c>
      <c r="Y15" s="47">
        <v>3611.6</v>
      </c>
      <c r="Z15" s="47">
        <v>3967.9</v>
      </c>
    </row>
    <row r="16" spans="1:26" ht="12.75">
      <c r="A16" s="33" t="s">
        <v>318</v>
      </c>
      <c r="B16" s="47">
        <v>556.3</v>
      </c>
      <c r="C16" s="47">
        <v>597.7</v>
      </c>
      <c r="D16" s="47">
        <v>566.7</v>
      </c>
      <c r="E16" s="47">
        <v>503.5</v>
      </c>
      <c r="F16" s="47">
        <v>458.3</v>
      </c>
      <c r="G16" s="47">
        <v>658.9</v>
      </c>
      <c r="H16" s="47">
        <v>753.3</v>
      </c>
      <c r="I16" s="47">
        <v>706.1</v>
      </c>
      <c r="J16" s="47">
        <v>821.8</v>
      </c>
      <c r="K16" s="47">
        <v>921.4</v>
      </c>
      <c r="L16" s="47">
        <v>1036.8</v>
      </c>
      <c r="M16" s="47">
        <v>1162.5</v>
      </c>
      <c r="N16" s="47">
        <v>1152</v>
      </c>
      <c r="O16" s="47">
        <v>1098.1</v>
      </c>
      <c r="P16" s="47">
        <v>1404.1</v>
      </c>
      <c r="Q16" s="47">
        <v>1235.9</v>
      </c>
      <c r="R16" s="47">
        <v>1236.7</v>
      </c>
      <c r="S16" s="47">
        <v>1234.5</v>
      </c>
      <c r="T16" s="47">
        <v>1209</v>
      </c>
      <c r="U16" s="47">
        <v>960</v>
      </c>
      <c r="V16" s="47">
        <v>892.6</v>
      </c>
      <c r="W16" s="47">
        <v>964.2</v>
      </c>
      <c r="X16" s="47">
        <v>925.1</v>
      </c>
      <c r="Y16" s="47">
        <v>971.2</v>
      </c>
      <c r="Z16" s="47">
        <v>1124.6</v>
      </c>
    </row>
    <row r="17" spans="1:26" ht="12.75">
      <c r="A17" s="33" t="s">
        <v>183</v>
      </c>
      <c r="B17" s="47">
        <v>798729.6</v>
      </c>
      <c r="C17" s="47">
        <v>788388.5</v>
      </c>
      <c r="D17" s="47">
        <v>800837.7</v>
      </c>
      <c r="E17" s="47">
        <v>809577.5</v>
      </c>
      <c r="F17" s="47">
        <v>808244.6</v>
      </c>
      <c r="G17" s="47">
        <v>801201.9</v>
      </c>
      <c r="H17" s="47">
        <v>827207.2</v>
      </c>
      <c r="I17" s="47">
        <v>840859.7</v>
      </c>
      <c r="J17" s="47">
        <v>870009</v>
      </c>
      <c r="K17" s="47">
        <v>837589.5</v>
      </c>
      <c r="L17" s="47">
        <v>868033.1</v>
      </c>
      <c r="M17" s="47">
        <v>880057.2</v>
      </c>
      <c r="N17" s="47">
        <v>875475.9</v>
      </c>
      <c r="O17" s="47">
        <v>893417.9</v>
      </c>
      <c r="P17" s="47">
        <v>930728.9</v>
      </c>
      <c r="Q17" s="47">
        <v>954914.4</v>
      </c>
      <c r="R17" s="47">
        <v>965841.8</v>
      </c>
      <c r="S17" s="47">
        <v>939263.1</v>
      </c>
      <c r="T17" s="47">
        <v>956580.1</v>
      </c>
      <c r="U17" s="47">
        <v>904651.9</v>
      </c>
      <c r="V17" s="47">
        <v>914721</v>
      </c>
      <c r="W17" s="47">
        <v>894506.7</v>
      </c>
      <c r="X17" s="47">
        <v>901838.8</v>
      </c>
      <c r="Y17" s="47">
        <v>894218.6</v>
      </c>
      <c r="Z17" s="47">
        <v>882361.6</v>
      </c>
    </row>
    <row r="18" spans="1:26" ht="12.75">
      <c r="A18" s="33" t="s">
        <v>206</v>
      </c>
      <c r="B18" s="47">
        <v>266275.6</v>
      </c>
      <c r="C18" s="47">
        <v>250549.5</v>
      </c>
      <c r="D18" s="47">
        <v>258615.2</v>
      </c>
      <c r="E18" s="47">
        <v>278067.8</v>
      </c>
      <c r="F18" s="47">
        <v>301753.7</v>
      </c>
      <c r="G18" s="47">
        <v>290590</v>
      </c>
      <c r="H18" s="47">
        <v>297283.3</v>
      </c>
      <c r="I18" s="47">
        <v>305856.6</v>
      </c>
      <c r="J18" s="47">
        <v>313564.1</v>
      </c>
      <c r="K18" s="47">
        <v>316223.3</v>
      </c>
      <c r="L18" s="47">
        <v>335009.9</v>
      </c>
      <c r="M18" s="47">
        <v>323147.2</v>
      </c>
      <c r="N18" s="47">
        <v>331165.8</v>
      </c>
      <c r="O18" s="47">
        <v>327421.2</v>
      </c>
      <c r="P18" s="47">
        <v>350232.3</v>
      </c>
      <c r="Q18" s="47">
        <v>356559.5</v>
      </c>
      <c r="R18" s="47">
        <v>357505.4</v>
      </c>
      <c r="S18" s="47">
        <v>354460.8</v>
      </c>
      <c r="T18" s="47">
        <v>358622.1</v>
      </c>
      <c r="U18" s="47">
        <v>347991.1</v>
      </c>
      <c r="V18" s="47">
        <v>356652.9</v>
      </c>
      <c r="W18" s="47">
        <v>349429.4</v>
      </c>
      <c r="X18" s="47">
        <v>370074.6</v>
      </c>
      <c r="Y18" s="47">
        <v>370991.1</v>
      </c>
      <c r="Z18" s="47">
        <v>362305.7</v>
      </c>
    </row>
    <row r="19" spans="1:26" ht="12.75">
      <c r="A19" s="33" t="s">
        <v>319</v>
      </c>
      <c r="B19" s="47">
        <v>407.5</v>
      </c>
      <c r="C19" s="47">
        <v>1917.3</v>
      </c>
      <c r="D19" s="47">
        <v>-5368.5</v>
      </c>
      <c r="E19" s="47">
        <v>648.6</v>
      </c>
      <c r="F19" s="47">
        <v>-3028</v>
      </c>
      <c r="G19" s="47">
        <v>3088.8</v>
      </c>
      <c r="H19" s="47">
        <v>-130.9</v>
      </c>
      <c r="I19" s="47">
        <v>-1077.2</v>
      </c>
      <c r="J19" s="47">
        <v>-9231.1</v>
      </c>
      <c r="K19" s="47">
        <v>10944.5</v>
      </c>
      <c r="L19" s="47">
        <v>-3146.7</v>
      </c>
      <c r="M19" s="47">
        <v>268.4</v>
      </c>
      <c r="N19" s="47">
        <v>4687.4</v>
      </c>
      <c r="O19" s="47">
        <v>-2943.6</v>
      </c>
      <c r="P19" s="47">
        <v>-746.9</v>
      </c>
      <c r="Q19" s="47">
        <v>-5752.3</v>
      </c>
      <c r="R19" s="47">
        <v>-4714.8</v>
      </c>
      <c r="S19" s="47">
        <v>2887</v>
      </c>
      <c r="T19" s="47">
        <v>-4406.8</v>
      </c>
      <c r="U19" s="47">
        <v>982.2</v>
      </c>
      <c r="V19" s="47">
        <v>2520.6</v>
      </c>
      <c r="W19" s="47">
        <v>6643.7</v>
      </c>
      <c r="X19" s="47">
        <v>2783.1</v>
      </c>
      <c r="Y19" s="47">
        <v>-318.3</v>
      </c>
      <c r="Z19" s="47">
        <v>357.7</v>
      </c>
    </row>
    <row r="20" spans="1:26" ht="12.75">
      <c r="A20" s="33" t="s">
        <v>297</v>
      </c>
      <c r="B20" s="47">
        <v>35293.8</v>
      </c>
      <c r="C20" s="47">
        <v>34853.2</v>
      </c>
      <c r="D20" s="47">
        <v>35299.5</v>
      </c>
      <c r="E20" s="47">
        <v>36041.8</v>
      </c>
      <c r="F20" s="47">
        <v>34851.3</v>
      </c>
      <c r="G20" s="47">
        <v>34639.7</v>
      </c>
      <c r="H20" s="47">
        <v>36483.6</v>
      </c>
      <c r="I20" s="47">
        <v>39527.2</v>
      </c>
      <c r="J20" s="47">
        <v>41361.5</v>
      </c>
      <c r="K20" s="47">
        <v>39162.9</v>
      </c>
      <c r="L20" s="47">
        <v>41982.6</v>
      </c>
      <c r="M20" s="47">
        <v>43341.6</v>
      </c>
      <c r="N20" s="47">
        <v>44240.6</v>
      </c>
      <c r="O20" s="47">
        <v>45347.2</v>
      </c>
      <c r="P20" s="47">
        <v>47868.3</v>
      </c>
      <c r="Q20" s="47">
        <v>48705.4</v>
      </c>
      <c r="R20" s="47">
        <v>52074.6</v>
      </c>
      <c r="S20" s="47">
        <v>54226.9</v>
      </c>
      <c r="T20" s="47">
        <v>54740.4</v>
      </c>
      <c r="U20" s="47">
        <v>49120.9</v>
      </c>
      <c r="V20" s="47">
        <v>48955.8</v>
      </c>
      <c r="W20" s="47">
        <v>48968.8</v>
      </c>
      <c r="X20" s="47">
        <v>45393.9</v>
      </c>
      <c r="Y20" s="47">
        <v>42993.3</v>
      </c>
      <c r="Z20" s="47">
        <v>41622</v>
      </c>
    </row>
    <row r="21" spans="1:26" ht="12.75">
      <c r="A21" s="33" t="s">
        <v>298</v>
      </c>
      <c r="B21" s="47">
        <v>629968.6</v>
      </c>
      <c r="C21" s="47">
        <v>636585.1</v>
      </c>
      <c r="D21" s="47">
        <v>638436.2</v>
      </c>
      <c r="E21" s="47">
        <v>639125.3</v>
      </c>
      <c r="F21" s="47">
        <v>641133.4</v>
      </c>
      <c r="G21" s="47">
        <v>654415.1</v>
      </c>
      <c r="H21" s="47">
        <v>668702.1</v>
      </c>
      <c r="I21" s="47">
        <v>668862.3</v>
      </c>
      <c r="J21" s="47">
        <v>684086.6</v>
      </c>
      <c r="K21" s="47">
        <v>675261.7</v>
      </c>
      <c r="L21" s="47">
        <v>662320.6</v>
      </c>
      <c r="M21" s="47">
        <v>677334.6</v>
      </c>
      <c r="N21" s="47">
        <v>673590.6</v>
      </c>
      <c r="O21" s="47">
        <v>676951</v>
      </c>
      <c r="P21" s="47">
        <v>680355.7</v>
      </c>
      <c r="Q21" s="47">
        <v>679933.9</v>
      </c>
      <c r="R21" s="47">
        <v>676513.1</v>
      </c>
      <c r="S21" s="47">
        <v>656635.1</v>
      </c>
      <c r="T21" s="47">
        <v>653697.3</v>
      </c>
      <c r="U21" s="47">
        <v>616845.6</v>
      </c>
      <c r="V21" s="47">
        <v>611685.1</v>
      </c>
      <c r="W21" s="47">
        <v>590521</v>
      </c>
      <c r="X21" s="47">
        <v>569133.5</v>
      </c>
      <c r="Y21" s="47">
        <v>555670.4</v>
      </c>
      <c r="Z21" s="47">
        <v>553167.5</v>
      </c>
    </row>
    <row r="22" spans="1:26" ht="12.75">
      <c r="A22" s="33" t="s">
        <v>320</v>
      </c>
      <c r="B22" s="47">
        <v>740613</v>
      </c>
      <c r="C22" s="47">
        <v>738273.1</v>
      </c>
      <c r="D22" s="47">
        <v>749352.3</v>
      </c>
      <c r="E22" s="47">
        <v>759778.5</v>
      </c>
      <c r="F22" s="47">
        <v>767000.7</v>
      </c>
      <c r="G22" s="47">
        <v>746323.1</v>
      </c>
      <c r="H22" s="47">
        <v>764353.4</v>
      </c>
      <c r="I22" s="47">
        <v>771963.9</v>
      </c>
      <c r="J22" s="47">
        <v>792824.8</v>
      </c>
      <c r="K22" s="47">
        <v>752545.1</v>
      </c>
      <c r="L22" s="47">
        <v>756061.4</v>
      </c>
      <c r="M22" s="47">
        <v>753805.3</v>
      </c>
      <c r="N22" s="47">
        <v>747918</v>
      </c>
      <c r="O22" s="47">
        <v>755339.2</v>
      </c>
      <c r="P22" s="47">
        <v>767454.5</v>
      </c>
      <c r="Q22" s="47">
        <v>764230.6</v>
      </c>
      <c r="R22" s="47">
        <v>761025.4</v>
      </c>
      <c r="S22" s="47">
        <v>748177.6</v>
      </c>
      <c r="T22" s="47">
        <v>745427.4</v>
      </c>
      <c r="U22" s="47">
        <v>694394.1</v>
      </c>
      <c r="V22" s="47">
        <v>685682.6</v>
      </c>
      <c r="W22" s="47">
        <v>669615.9</v>
      </c>
      <c r="X22" s="47">
        <v>665478.3</v>
      </c>
      <c r="Y22" s="47">
        <v>630531.2</v>
      </c>
      <c r="Z22" s="47">
        <v>627959.2</v>
      </c>
    </row>
    <row r="23" spans="1:26" ht="12.75">
      <c r="A23" s="33" t="s">
        <v>321</v>
      </c>
      <c r="B23" s="47">
        <v>677558.6</v>
      </c>
      <c r="C23" s="47">
        <v>675422.6</v>
      </c>
      <c r="D23" s="47">
        <v>685087.3</v>
      </c>
      <c r="E23" s="47">
        <v>699928.9</v>
      </c>
      <c r="F23" s="47">
        <v>710181.6</v>
      </c>
      <c r="G23" s="47">
        <v>687571.5</v>
      </c>
      <c r="H23" s="47">
        <v>706419.9</v>
      </c>
      <c r="I23" s="47">
        <v>719139.3</v>
      </c>
      <c r="J23" s="47">
        <v>740468.5</v>
      </c>
      <c r="K23" s="47">
        <v>702925.7</v>
      </c>
      <c r="L23" s="47">
        <v>712088.3</v>
      </c>
      <c r="M23" s="47">
        <v>710260.7</v>
      </c>
      <c r="N23" s="47">
        <v>705133.3</v>
      </c>
      <c r="O23" s="47">
        <v>715628</v>
      </c>
      <c r="P23" s="47">
        <v>731048.5</v>
      </c>
      <c r="Q23" s="47">
        <v>728841.8</v>
      </c>
      <c r="R23" s="47">
        <v>727504.4</v>
      </c>
      <c r="S23" s="47">
        <v>718790.5</v>
      </c>
      <c r="T23" s="47">
        <v>717859.1</v>
      </c>
      <c r="U23" s="47">
        <v>669074.7</v>
      </c>
      <c r="V23" s="47">
        <v>662196.3</v>
      </c>
      <c r="W23" s="47">
        <v>649500.9</v>
      </c>
      <c r="X23" s="47">
        <v>645801.6</v>
      </c>
      <c r="Y23" s="47">
        <v>614662.6</v>
      </c>
      <c r="Z23" s="47">
        <v>612715.6</v>
      </c>
    </row>
    <row r="24" spans="1:26" ht="12.75">
      <c r="A24" s="33" t="s">
        <v>322</v>
      </c>
      <c r="B24" s="47">
        <v>-407.8</v>
      </c>
      <c r="C24" s="47">
        <v>-410.6</v>
      </c>
      <c r="D24" s="47">
        <v>-550.8</v>
      </c>
      <c r="E24" s="47">
        <v>-504.8</v>
      </c>
      <c r="F24" s="47">
        <v>-542.4</v>
      </c>
      <c r="G24" s="47">
        <v>2689.2</v>
      </c>
      <c r="H24" s="47">
        <v>3001.5</v>
      </c>
      <c r="I24" s="47">
        <v>3155.3</v>
      </c>
      <c r="J24" s="47">
        <v>3474.9</v>
      </c>
      <c r="K24" s="47">
        <v>3902</v>
      </c>
      <c r="L24" s="47">
        <v>4479.7</v>
      </c>
      <c r="M24" s="47">
        <v>4963.9</v>
      </c>
      <c r="N24" s="47">
        <v>5019.9</v>
      </c>
      <c r="O24" s="47">
        <v>4130.6</v>
      </c>
      <c r="P24" s="47">
        <v>3889.2</v>
      </c>
      <c r="Q24" s="47">
        <v>3535.5</v>
      </c>
      <c r="R24" s="47">
        <v>3458</v>
      </c>
      <c r="S24" s="47">
        <v>3116.8</v>
      </c>
      <c r="T24" s="47">
        <v>3063.3</v>
      </c>
      <c r="U24" s="47">
        <v>3063.6</v>
      </c>
      <c r="V24" s="47">
        <v>3663.2</v>
      </c>
      <c r="W24" s="47">
        <v>3476.4</v>
      </c>
      <c r="X24" s="47">
        <v>2833.1</v>
      </c>
      <c r="Y24" s="47">
        <v>2922</v>
      </c>
      <c r="Z24" s="47">
        <v>2427.7</v>
      </c>
    </row>
    <row r="25" spans="1:26" ht="12.75">
      <c r="A25" s="33" t="s">
        <v>323</v>
      </c>
      <c r="B25" s="47">
        <v>99.6</v>
      </c>
      <c r="C25" s="47">
        <v>116</v>
      </c>
      <c r="D25" s="47">
        <v>-11.4</v>
      </c>
      <c r="E25" s="47">
        <v>-21.3</v>
      </c>
      <c r="F25" s="47">
        <v>84.8</v>
      </c>
      <c r="G25" s="47">
        <v>-106.6</v>
      </c>
      <c r="H25" s="47">
        <v>55.9</v>
      </c>
      <c r="I25" s="47">
        <v>13.9</v>
      </c>
      <c r="J25" s="47">
        <v>-35</v>
      </c>
      <c r="K25" s="47">
        <v>-9.2</v>
      </c>
      <c r="L25" s="47">
        <v>92.7</v>
      </c>
      <c r="M25" s="47">
        <v>132.6</v>
      </c>
      <c r="N25" s="47">
        <v>188.5</v>
      </c>
      <c r="O25" s="47">
        <v>199.5</v>
      </c>
      <c r="P25" s="47">
        <v>-27.2</v>
      </c>
      <c r="Q25" s="47">
        <v>22</v>
      </c>
      <c r="R25" s="47">
        <v>-160.3</v>
      </c>
      <c r="S25" s="47">
        <v>-41.3</v>
      </c>
      <c r="T25" s="47">
        <v>-5.1</v>
      </c>
      <c r="U25" s="47">
        <v>-4</v>
      </c>
      <c r="V25" s="47">
        <v>591.9</v>
      </c>
      <c r="W25" s="47">
        <v>562.1</v>
      </c>
      <c r="X25" s="47">
        <v>111.2</v>
      </c>
      <c r="Y25" s="47">
        <v>212.3</v>
      </c>
      <c r="Z25" s="47">
        <v>225.2</v>
      </c>
    </row>
    <row r="26" spans="1:26" ht="12.75">
      <c r="A26" s="33" t="s">
        <v>324</v>
      </c>
      <c r="B26" s="47">
        <v>91.4</v>
      </c>
      <c r="C26" s="47">
        <v>61.3</v>
      </c>
      <c r="D26" s="47">
        <v>33.7</v>
      </c>
      <c r="E26" s="47">
        <v>118.9</v>
      </c>
      <c r="F26" s="47">
        <v>14.5</v>
      </c>
      <c r="G26" s="47">
        <v>531.8</v>
      </c>
      <c r="H26" s="47">
        <v>607.8</v>
      </c>
      <c r="I26" s="47">
        <v>683.6</v>
      </c>
      <c r="J26" s="47">
        <v>584</v>
      </c>
      <c r="K26" s="47">
        <v>643.2</v>
      </c>
      <c r="L26" s="47">
        <v>784.9</v>
      </c>
      <c r="M26" s="47">
        <v>761.8</v>
      </c>
      <c r="N26" s="47">
        <v>953.3</v>
      </c>
      <c r="O26" s="47">
        <v>655</v>
      </c>
      <c r="P26" s="47">
        <v>671.3</v>
      </c>
      <c r="Q26" s="47">
        <v>559.7</v>
      </c>
      <c r="R26" s="47">
        <v>701.7</v>
      </c>
      <c r="S26" s="47">
        <v>709.9</v>
      </c>
      <c r="T26" s="47">
        <v>718.5</v>
      </c>
      <c r="U26" s="47">
        <v>811.6</v>
      </c>
      <c r="V26" s="47">
        <v>962.8</v>
      </c>
      <c r="W26" s="47">
        <v>916</v>
      </c>
      <c r="X26" s="47">
        <v>832.9</v>
      </c>
      <c r="Y26" s="47">
        <v>847</v>
      </c>
      <c r="Z26" s="47">
        <v>744</v>
      </c>
    </row>
    <row r="27" spans="1:26" ht="12.75">
      <c r="A27" s="33" t="s">
        <v>325</v>
      </c>
      <c r="B27" s="47">
        <v>-598.8</v>
      </c>
      <c r="C27" s="47">
        <v>-587.8</v>
      </c>
      <c r="D27" s="47">
        <v>-573.1</v>
      </c>
      <c r="E27" s="47">
        <v>-602.4</v>
      </c>
      <c r="F27" s="47">
        <v>-641.6</v>
      </c>
      <c r="G27" s="47">
        <v>2264</v>
      </c>
      <c r="H27" s="47">
        <v>2337.8</v>
      </c>
      <c r="I27" s="47">
        <v>2457.7</v>
      </c>
      <c r="J27" s="47">
        <v>2925.9</v>
      </c>
      <c r="K27" s="47">
        <v>3268.1</v>
      </c>
      <c r="L27" s="47">
        <v>3602.1</v>
      </c>
      <c r="M27" s="47">
        <v>4069.5</v>
      </c>
      <c r="N27" s="47">
        <v>3878.1</v>
      </c>
      <c r="O27" s="47">
        <v>3276.1</v>
      </c>
      <c r="P27" s="47">
        <v>3245.1</v>
      </c>
      <c r="Q27" s="47">
        <v>2953.8</v>
      </c>
      <c r="R27" s="47">
        <v>2916.6</v>
      </c>
      <c r="S27" s="47">
        <v>2448.2</v>
      </c>
      <c r="T27" s="47">
        <v>2349.9</v>
      </c>
      <c r="U27" s="47">
        <v>2256</v>
      </c>
      <c r="V27" s="47">
        <v>2108.5</v>
      </c>
      <c r="W27" s="47">
        <v>1998.4</v>
      </c>
      <c r="X27" s="47">
        <v>1889.1</v>
      </c>
      <c r="Y27" s="47">
        <v>1862.7</v>
      </c>
      <c r="Z27" s="47">
        <v>1458.4</v>
      </c>
    </row>
    <row r="28" spans="1:26" ht="12.75">
      <c r="A28" s="33" t="s">
        <v>326</v>
      </c>
      <c r="B28" s="48" t="s">
        <v>157</v>
      </c>
      <c r="C28" s="48" t="s">
        <v>157</v>
      </c>
      <c r="D28" s="48" t="s">
        <v>157</v>
      </c>
      <c r="E28" s="48" t="s">
        <v>157</v>
      </c>
      <c r="F28" s="48" t="s">
        <v>157</v>
      </c>
      <c r="G28" s="48" t="s">
        <v>157</v>
      </c>
      <c r="H28" s="48" t="s">
        <v>157</v>
      </c>
      <c r="I28" s="48" t="s">
        <v>157</v>
      </c>
      <c r="J28" s="48" t="s">
        <v>157</v>
      </c>
      <c r="K28" s="48" t="s">
        <v>157</v>
      </c>
      <c r="L28" s="48" t="s">
        <v>157</v>
      </c>
      <c r="M28" s="48" t="s">
        <v>157</v>
      </c>
      <c r="N28" s="48" t="s">
        <v>157</v>
      </c>
      <c r="O28" s="48" t="s">
        <v>157</v>
      </c>
      <c r="P28" s="48" t="s">
        <v>157</v>
      </c>
      <c r="Q28" s="48" t="s">
        <v>157</v>
      </c>
      <c r="R28" s="48" t="s">
        <v>157</v>
      </c>
      <c r="S28" s="48" t="s">
        <v>157</v>
      </c>
      <c r="T28" s="48" t="s">
        <v>157</v>
      </c>
      <c r="U28" s="48" t="s">
        <v>157</v>
      </c>
      <c r="V28" s="48" t="s">
        <v>157</v>
      </c>
      <c r="W28" s="48" t="s">
        <v>157</v>
      </c>
      <c r="X28" s="48" t="s">
        <v>157</v>
      </c>
      <c r="Y28" s="48" t="s">
        <v>157</v>
      </c>
      <c r="Z28" s="48" t="s">
        <v>157</v>
      </c>
    </row>
    <row r="29" spans="1:26" ht="12.75">
      <c r="A29" s="33" t="s">
        <v>327</v>
      </c>
      <c r="B29" s="48" t="s">
        <v>157</v>
      </c>
      <c r="C29" s="48" t="s">
        <v>157</v>
      </c>
      <c r="D29" s="48" t="s">
        <v>157</v>
      </c>
      <c r="E29" s="48" t="s">
        <v>157</v>
      </c>
      <c r="F29" s="48" t="s">
        <v>157</v>
      </c>
      <c r="G29" s="48" t="s">
        <v>157</v>
      </c>
      <c r="H29" s="48" t="s">
        <v>157</v>
      </c>
      <c r="I29" s="48" t="s">
        <v>157</v>
      </c>
      <c r="J29" s="48" t="s">
        <v>157</v>
      </c>
      <c r="K29" s="48" t="s">
        <v>157</v>
      </c>
      <c r="L29" s="48" t="s">
        <v>157</v>
      </c>
      <c r="M29" s="48" t="s">
        <v>157</v>
      </c>
      <c r="N29" s="48" t="s">
        <v>157</v>
      </c>
      <c r="O29" s="48" t="s">
        <v>157</v>
      </c>
      <c r="P29" s="48" t="s">
        <v>157</v>
      </c>
      <c r="Q29" s="48" t="s">
        <v>157</v>
      </c>
      <c r="R29" s="48" t="s">
        <v>157</v>
      </c>
      <c r="S29" s="48" t="s">
        <v>157</v>
      </c>
      <c r="T29" s="48" t="s">
        <v>157</v>
      </c>
      <c r="U29" s="48" t="s">
        <v>157</v>
      </c>
      <c r="V29" s="48" t="s">
        <v>157</v>
      </c>
      <c r="W29" s="48" t="s">
        <v>157</v>
      </c>
      <c r="X29" s="48" t="s">
        <v>157</v>
      </c>
      <c r="Y29" s="48" t="s">
        <v>157</v>
      </c>
      <c r="Z29" s="48" t="s">
        <v>157</v>
      </c>
    </row>
    <row r="30" spans="1:26" ht="12.75">
      <c r="A30" s="33" t="s">
        <v>302</v>
      </c>
      <c r="B30" s="47">
        <v>39082.4</v>
      </c>
      <c r="C30" s="47">
        <v>38055</v>
      </c>
      <c r="D30" s="47">
        <v>38962.1</v>
      </c>
      <c r="E30" s="47">
        <v>40427.7</v>
      </c>
      <c r="F30" s="47">
        <v>42140.6</v>
      </c>
      <c r="G30" s="47">
        <v>41641</v>
      </c>
      <c r="H30" s="47">
        <v>42789.9</v>
      </c>
      <c r="I30" s="47">
        <v>42457.6</v>
      </c>
      <c r="J30" s="47">
        <v>43475.7</v>
      </c>
      <c r="K30" s="47">
        <v>40702.1</v>
      </c>
      <c r="L30" s="47">
        <v>40116.6</v>
      </c>
      <c r="M30" s="47">
        <v>40168.4</v>
      </c>
      <c r="N30" s="47">
        <v>40601.8</v>
      </c>
      <c r="O30" s="47">
        <v>41112.5</v>
      </c>
      <c r="P30" s="47">
        <v>42282.4</v>
      </c>
      <c r="Q30" s="47">
        <v>43119.1</v>
      </c>
      <c r="R30" s="47">
        <v>41698.9</v>
      </c>
      <c r="S30" s="47">
        <v>41349.3</v>
      </c>
      <c r="T30" s="47">
        <v>41418.6</v>
      </c>
      <c r="U30" s="47">
        <v>38564.2</v>
      </c>
      <c r="V30" s="47">
        <v>37897.4</v>
      </c>
      <c r="W30" s="47">
        <v>36092.4</v>
      </c>
      <c r="X30" s="47">
        <v>34878.7</v>
      </c>
      <c r="Y30" s="47">
        <v>32215.6</v>
      </c>
      <c r="Z30" s="47">
        <v>31049.6</v>
      </c>
    </row>
    <row r="31" spans="1:26" ht="12.75">
      <c r="A31" s="33" t="s">
        <v>328</v>
      </c>
      <c r="B31" s="47">
        <v>113</v>
      </c>
      <c r="C31" s="47">
        <v>107.8</v>
      </c>
      <c r="D31" s="47">
        <v>94.9</v>
      </c>
      <c r="E31" s="47">
        <v>49.3</v>
      </c>
      <c r="F31" s="47">
        <v>62.6</v>
      </c>
      <c r="G31" s="47">
        <v>91.9</v>
      </c>
      <c r="H31" s="47">
        <v>217.4</v>
      </c>
      <c r="I31" s="47">
        <v>201</v>
      </c>
      <c r="J31" s="47">
        <v>224.9</v>
      </c>
      <c r="K31" s="47">
        <v>270.1</v>
      </c>
      <c r="L31" s="47">
        <v>192.3</v>
      </c>
      <c r="M31" s="47">
        <v>135.8</v>
      </c>
      <c r="N31" s="47">
        <v>91.2</v>
      </c>
      <c r="O31" s="47">
        <v>124.9</v>
      </c>
      <c r="P31" s="47">
        <v>128.8</v>
      </c>
      <c r="Q31" s="47">
        <v>115.3</v>
      </c>
      <c r="R31" s="47">
        <v>118.1</v>
      </c>
      <c r="S31" s="47">
        <v>94.2</v>
      </c>
      <c r="T31" s="47">
        <v>83.1</v>
      </c>
      <c r="U31" s="47">
        <v>69.2</v>
      </c>
      <c r="V31" s="47">
        <v>90.2</v>
      </c>
      <c r="W31" s="47">
        <v>78.5</v>
      </c>
      <c r="X31" s="47">
        <v>36.2</v>
      </c>
      <c r="Y31" s="47">
        <v>71.9</v>
      </c>
      <c r="Z31" s="47">
        <v>43.8</v>
      </c>
    </row>
    <row r="32" spans="1:26" ht="12.75">
      <c r="A32" s="33" t="s">
        <v>329</v>
      </c>
      <c r="B32" s="47">
        <v>545</v>
      </c>
      <c r="C32" s="47">
        <v>329.6</v>
      </c>
      <c r="D32" s="47">
        <v>515</v>
      </c>
      <c r="E32" s="47">
        <v>722.1</v>
      </c>
      <c r="F32" s="47">
        <v>763.6</v>
      </c>
      <c r="G32" s="47">
        <v>675</v>
      </c>
      <c r="H32" s="47">
        <v>652.5</v>
      </c>
      <c r="I32" s="47">
        <v>496.9</v>
      </c>
      <c r="J32" s="47">
        <v>215.1</v>
      </c>
      <c r="K32" s="47">
        <v>248.4</v>
      </c>
      <c r="L32" s="47">
        <v>321.4</v>
      </c>
      <c r="M32" s="47">
        <v>194.5</v>
      </c>
      <c r="N32" s="47">
        <v>110.8</v>
      </c>
      <c r="O32" s="47">
        <v>182.5</v>
      </c>
      <c r="P32" s="47">
        <v>308.5</v>
      </c>
      <c r="Q32" s="47">
        <v>188.5</v>
      </c>
      <c r="R32" s="47">
        <v>170.6</v>
      </c>
      <c r="S32" s="47">
        <v>115.7</v>
      </c>
      <c r="T32" s="47">
        <v>97.3</v>
      </c>
      <c r="U32" s="47">
        <v>44.4</v>
      </c>
      <c r="V32" s="47">
        <v>60.3</v>
      </c>
      <c r="W32" s="47">
        <v>44.6</v>
      </c>
      <c r="X32" s="47">
        <v>57.5</v>
      </c>
      <c r="Y32" s="47">
        <v>52.8</v>
      </c>
      <c r="Z32" s="47">
        <v>47.4</v>
      </c>
    </row>
    <row r="33" spans="1:26" ht="12.75">
      <c r="A33" s="33" t="s">
        <v>330</v>
      </c>
      <c r="B33" s="47">
        <v>526878.9</v>
      </c>
      <c r="C33" s="47">
        <v>534939.4</v>
      </c>
      <c r="D33" s="47">
        <v>534143.3</v>
      </c>
      <c r="E33" s="47">
        <v>537621.1</v>
      </c>
      <c r="F33" s="47">
        <v>540867.9</v>
      </c>
      <c r="G33" s="47">
        <v>556036.7</v>
      </c>
      <c r="H33" s="47">
        <v>570327.8</v>
      </c>
      <c r="I33" s="47">
        <v>576238.6</v>
      </c>
      <c r="J33" s="47">
        <v>591514.5</v>
      </c>
      <c r="K33" s="47">
        <v>588593.7</v>
      </c>
      <c r="L33" s="47">
        <v>582389.3</v>
      </c>
      <c r="M33" s="47">
        <v>598391</v>
      </c>
      <c r="N33" s="47">
        <v>595113.2</v>
      </c>
      <c r="O33" s="47">
        <v>600075.4</v>
      </c>
      <c r="P33" s="47">
        <v>605247.9</v>
      </c>
      <c r="Q33" s="47">
        <v>604773.1</v>
      </c>
      <c r="R33" s="47">
        <v>604580.5</v>
      </c>
      <c r="S33" s="47">
        <v>588899.8</v>
      </c>
      <c r="T33" s="47">
        <v>587676.4</v>
      </c>
      <c r="U33" s="47">
        <v>555981.1</v>
      </c>
      <c r="V33" s="47">
        <v>553904.3</v>
      </c>
      <c r="W33" s="47">
        <v>537745.5</v>
      </c>
      <c r="X33" s="47">
        <v>517353.6</v>
      </c>
      <c r="Y33" s="47">
        <v>510455.4</v>
      </c>
      <c r="Z33" s="47">
        <v>509254.5</v>
      </c>
    </row>
    <row r="34" spans="1:26" ht="12.75">
      <c r="A34" s="33" t="s">
        <v>303</v>
      </c>
      <c r="B34" s="47">
        <v>81099.1</v>
      </c>
      <c r="C34" s="47">
        <v>81841.3</v>
      </c>
      <c r="D34" s="47">
        <v>82768.8</v>
      </c>
      <c r="E34" s="47">
        <v>77066.5</v>
      </c>
      <c r="F34" s="47">
        <v>84224.4</v>
      </c>
      <c r="G34" s="47">
        <v>91597.1</v>
      </c>
      <c r="H34" s="47">
        <v>89900.8</v>
      </c>
      <c r="I34" s="47">
        <v>94692.7</v>
      </c>
      <c r="J34" s="47">
        <v>95613.1</v>
      </c>
      <c r="K34" s="47">
        <v>93849.7</v>
      </c>
      <c r="L34" s="47">
        <v>95691.9</v>
      </c>
      <c r="M34" s="47">
        <v>94838.9</v>
      </c>
      <c r="N34" s="47">
        <v>97914.9</v>
      </c>
      <c r="O34" s="47">
        <v>97911.8</v>
      </c>
      <c r="P34" s="47">
        <v>99881.4</v>
      </c>
      <c r="Q34" s="47">
        <v>101708.7</v>
      </c>
      <c r="R34" s="47">
        <v>102193.4</v>
      </c>
      <c r="S34" s="47">
        <v>100025.3</v>
      </c>
      <c r="T34" s="47">
        <v>96485.7</v>
      </c>
      <c r="U34" s="47">
        <v>88569.4</v>
      </c>
      <c r="V34" s="47">
        <v>92039.1</v>
      </c>
      <c r="W34" s="47">
        <v>88798.7</v>
      </c>
      <c r="X34" s="47">
        <v>85203.2</v>
      </c>
      <c r="Y34" s="47">
        <v>82424.4</v>
      </c>
      <c r="Z34" s="47">
        <v>84019.8</v>
      </c>
    </row>
    <row r="35" spans="1:26" ht="12.75">
      <c r="A35" s="33" t="s">
        <v>331</v>
      </c>
      <c r="B35" s="47">
        <v>52541.7</v>
      </c>
      <c r="C35" s="47">
        <v>54344.4</v>
      </c>
      <c r="D35" s="47">
        <v>54888.5</v>
      </c>
      <c r="E35" s="47">
        <v>50826.8</v>
      </c>
      <c r="F35" s="47">
        <v>56027.7</v>
      </c>
      <c r="G35" s="47">
        <v>64718.8</v>
      </c>
      <c r="H35" s="47">
        <v>62948.9</v>
      </c>
      <c r="I35" s="47">
        <v>66227.9</v>
      </c>
      <c r="J35" s="47">
        <v>66123.6</v>
      </c>
      <c r="K35" s="47">
        <v>64420.7</v>
      </c>
      <c r="L35" s="47">
        <v>66370.2</v>
      </c>
      <c r="M35" s="47">
        <v>66116.1</v>
      </c>
      <c r="N35" s="47">
        <v>68788.3</v>
      </c>
      <c r="O35" s="47">
        <v>69664.6</v>
      </c>
      <c r="P35" s="47">
        <v>70266.1</v>
      </c>
      <c r="Q35" s="47">
        <v>71261</v>
      </c>
      <c r="R35" s="47">
        <v>71679.6</v>
      </c>
      <c r="S35" s="47">
        <v>70901.7</v>
      </c>
      <c r="T35" s="47">
        <v>68320</v>
      </c>
      <c r="U35" s="47">
        <v>62683</v>
      </c>
      <c r="V35" s="47">
        <v>65460.4</v>
      </c>
      <c r="W35" s="47">
        <v>62997.3</v>
      </c>
      <c r="X35" s="47">
        <v>62058.6</v>
      </c>
      <c r="Y35" s="47">
        <v>60841.9</v>
      </c>
      <c r="Z35" s="47">
        <v>63694.5</v>
      </c>
    </row>
    <row r="36" spans="1:26" ht="12.75">
      <c r="A36" s="33" t="s">
        <v>332</v>
      </c>
      <c r="B36" s="47">
        <v>148.1</v>
      </c>
      <c r="C36" s="47">
        <v>163</v>
      </c>
      <c r="D36" s="47">
        <v>61.5</v>
      </c>
      <c r="E36" s="47">
        <v>49.4</v>
      </c>
      <c r="F36" s="47">
        <v>39.1</v>
      </c>
      <c r="G36" s="47">
        <v>30.7</v>
      </c>
      <c r="H36" s="47">
        <v>32.6</v>
      </c>
      <c r="I36" s="47">
        <v>16.8</v>
      </c>
      <c r="J36" s="47">
        <v>12.1</v>
      </c>
      <c r="K36" s="47">
        <v>10.2</v>
      </c>
      <c r="L36" s="47">
        <v>6.5</v>
      </c>
      <c r="M36" s="47">
        <v>5.6</v>
      </c>
      <c r="N36" s="47">
        <v>2.8</v>
      </c>
      <c r="O36" s="47">
        <v>1.9</v>
      </c>
      <c r="P36" s="47">
        <v>1.5</v>
      </c>
      <c r="Q36" s="47">
        <v>1.5</v>
      </c>
      <c r="R36" s="47">
        <v>1.9</v>
      </c>
      <c r="S36" s="47">
        <v>1</v>
      </c>
      <c r="T36" s="47">
        <v>1</v>
      </c>
      <c r="U36" s="47">
        <v>0.9</v>
      </c>
      <c r="V36" s="47">
        <v>0</v>
      </c>
      <c r="W36" s="47">
        <v>0</v>
      </c>
      <c r="X36" s="47">
        <v>3</v>
      </c>
      <c r="Y36" s="47">
        <v>4</v>
      </c>
      <c r="Z36" s="47">
        <v>6</v>
      </c>
    </row>
    <row r="37" spans="1:26" ht="12.75">
      <c r="A37" s="33" t="s">
        <v>333</v>
      </c>
      <c r="B37" s="47">
        <v>43.5</v>
      </c>
      <c r="C37" s="47">
        <v>32.9</v>
      </c>
      <c r="D37" s="47">
        <v>34.9</v>
      </c>
      <c r="E37" s="47">
        <v>19.8</v>
      </c>
      <c r="F37" s="47">
        <v>50</v>
      </c>
      <c r="G37" s="47">
        <v>28</v>
      </c>
      <c r="H37" s="47">
        <v>30</v>
      </c>
      <c r="I37" s="47">
        <v>38.1</v>
      </c>
      <c r="J37" s="47">
        <v>38.1</v>
      </c>
      <c r="K37" s="47">
        <v>97.5</v>
      </c>
      <c r="L37" s="47">
        <v>35.1</v>
      </c>
      <c r="M37" s="47">
        <v>41.1</v>
      </c>
      <c r="N37" s="47">
        <v>33</v>
      </c>
      <c r="O37" s="47">
        <v>20</v>
      </c>
      <c r="P37" s="47">
        <v>18</v>
      </c>
      <c r="Q37" s="47">
        <v>20.6</v>
      </c>
      <c r="R37" s="47">
        <v>19.6</v>
      </c>
      <c r="S37" s="47">
        <v>19.4</v>
      </c>
      <c r="T37" s="47">
        <v>17.4</v>
      </c>
      <c r="U37" s="47">
        <v>16.6</v>
      </c>
      <c r="V37" s="47">
        <v>16.6</v>
      </c>
      <c r="W37" s="47">
        <v>18.5</v>
      </c>
      <c r="X37" s="47">
        <v>17.6</v>
      </c>
      <c r="Y37" s="47">
        <v>15.5</v>
      </c>
      <c r="Z37" s="47">
        <v>20.6</v>
      </c>
    </row>
    <row r="38" spans="1:26" ht="12.75">
      <c r="A38" s="33" t="s">
        <v>334</v>
      </c>
      <c r="B38" s="47">
        <v>77636.7</v>
      </c>
      <c r="C38" s="47">
        <v>78799.6</v>
      </c>
      <c r="D38" s="47">
        <v>79537.9</v>
      </c>
      <c r="E38" s="47">
        <v>74065.5</v>
      </c>
      <c r="F38" s="47">
        <v>81054.4</v>
      </c>
      <c r="G38" s="47">
        <v>88261.9</v>
      </c>
      <c r="H38" s="47">
        <v>86310.3</v>
      </c>
      <c r="I38" s="47">
        <v>91031.7</v>
      </c>
      <c r="J38" s="47">
        <v>91854.9</v>
      </c>
      <c r="K38" s="47">
        <v>89908.4</v>
      </c>
      <c r="L38" s="47">
        <v>91782.2</v>
      </c>
      <c r="M38" s="47">
        <v>91235.2</v>
      </c>
      <c r="N38" s="47">
        <v>94390.9</v>
      </c>
      <c r="O38" s="47">
        <v>94428.9</v>
      </c>
      <c r="P38" s="47">
        <v>96031.9</v>
      </c>
      <c r="Q38" s="47">
        <v>97776.7</v>
      </c>
      <c r="R38" s="47">
        <v>98631.8</v>
      </c>
      <c r="S38" s="47">
        <v>96499.5</v>
      </c>
      <c r="T38" s="47">
        <v>93421.2</v>
      </c>
      <c r="U38" s="47">
        <v>85994.9</v>
      </c>
      <c r="V38" s="47">
        <v>89412.1</v>
      </c>
      <c r="W38" s="47">
        <v>86392.7</v>
      </c>
      <c r="X38" s="47">
        <v>82640.5</v>
      </c>
      <c r="Y38" s="47">
        <v>80036.7</v>
      </c>
      <c r="Z38" s="47">
        <v>81755.4</v>
      </c>
    </row>
    <row r="39" spans="1:26" ht="12.75">
      <c r="A39" s="33" t="s">
        <v>335</v>
      </c>
      <c r="B39" s="47">
        <v>2671.4</v>
      </c>
      <c r="C39" s="47">
        <v>2333.3</v>
      </c>
      <c r="D39" s="47">
        <v>2386.7</v>
      </c>
      <c r="E39" s="47">
        <v>2416.5</v>
      </c>
      <c r="F39" s="47">
        <v>2526.7</v>
      </c>
      <c r="G39" s="47">
        <v>2565.3</v>
      </c>
      <c r="H39" s="47">
        <v>2671.3</v>
      </c>
      <c r="I39" s="47">
        <v>2756.7</v>
      </c>
      <c r="J39" s="47">
        <v>2862.8</v>
      </c>
      <c r="K39" s="47">
        <v>2851.4</v>
      </c>
      <c r="L39" s="47">
        <v>3045.1</v>
      </c>
      <c r="M39" s="47">
        <v>2780.5</v>
      </c>
      <c r="N39" s="47">
        <v>2653</v>
      </c>
      <c r="O39" s="47">
        <v>2668</v>
      </c>
      <c r="P39" s="47">
        <v>2838.5</v>
      </c>
      <c r="Q39" s="47">
        <v>2862.9</v>
      </c>
      <c r="R39" s="47">
        <v>2653</v>
      </c>
      <c r="S39" s="47">
        <v>2668.5</v>
      </c>
      <c r="T39" s="47">
        <v>2222.4</v>
      </c>
      <c r="U39" s="47">
        <v>1825</v>
      </c>
      <c r="V39" s="47">
        <v>1876.7</v>
      </c>
      <c r="W39" s="47">
        <v>1807.4</v>
      </c>
      <c r="X39" s="47">
        <v>1907.5</v>
      </c>
      <c r="Y39" s="47">
        <v>1717.4</v>
      </c>
      <c r="Z39" s="47">
        <v>1706.7</v>
      </c>
    </row>
    <row r="40" spans="1:26" ht="12.75">
      <c r="A40" s="33" t="s">
        <v>336</v>
      </c>
      <c r="B40" s="47">
        <v>599.4</v>
      </c>
      <c r="C40" s="47">
        <v>512.5</v>
      </c>
      <c r="D40" s="47">
        <v>747.7</v>
      </c>
      <c r="E40" s="47">
        <v>515.3</v>
      </c>
      <c r="F40" s="47">
        <v>554.2</v>
      </c>
      <c r="G40" s="47">
        <v>711.1</v>
      </c>
      <c r="H40" s="47">
        <v>856.6</v>
      </c>
      <c r="I40" s="47">
        <v>849.6</v>
      </c>
      <c r="J40" s="47">
        <v>845.2</v>
      </c>
      <c r="K40" s="47">
        <v>982.1</v>
      </c>
      <c r="L40" s="47">
        <v>823</v>
      </c>
      <c r="M40" s="47">
        <v>776.4</v>
      </c>
      <c r="N40" s="47">
        <v>835.2</v>
      </c>
      <c r="O40" s="47">
        <v>793.1</v>
      </c>
      <c r="P40" s="47">
        <v>991.5</v>
      </c>
      <c r="Q40" s="47">
        <v>1046.9</v>
      </c>
      <c r="R40" s="47">
        <v>887.1</v>
      </c>
      <c r="S40" s="47">
        <v>837</v>
      </c>
      <c r="T40" s="47">
        <v>823.7</v>
      </c>
      <c r="U40" s="47">
        <v>732</v>
      </c>
      <c r="V40" s="47">
        <v>733.7</v>
      </c>
      <c r="W40" s="47">
        <v>580</v>
      </c>
      <c r="X40" s="47">
        <v>634.6</v>
      </c>
      <c r="Y40" s="47">
        <v>650.7</v>
      </c>
      <c r="Z40" s="47">
        <v>531</v>
      </c>
    </row>
    <row r="41" spans="1:26" ht="12.75">
      <c r="A41" s="33" t="s">
        <v>337</v>
      </c>
      <c r="B41" s="48" t="s">
        <v>157</v>
      </c>
      <c r="C41" s="48" t="s">
        <v>157</v>
      </c>
      <c r="D41" s="48" t="s">
        <v>157</v>
      </c>
      <c r="E41" s="48" t="s">
        <v>157</v>
      </c>
      <c r="F41" s="48" t="s">
        <v>157</v>
      </c>
      <c r="G41" s="48" t="s">
        <v>157</v>
      </c>
      <c r="H41" s="48" t="s">
        <v>157</v>
      </c>
      <c r="I41" s="48" t="s">
        <v>157</v>
      </c>
      <c r="J41" s="48" t="s">
        <v>157</v>
      </c>
      <c r="K41" s="48" t="s">
        <v>157</v>
      </c>
      <c r="L41" s="48" t="s">
        <v>157</v>
      </c>
      <c r="M41" s="48" t="s">
        <v>157</v>
      </c>
      <c r="N41" s="48" t="s">
        <v>157</v>
      </c>
      <c r="O41" s="48" t="s">
        <v>157</v>
      </c>
      <c r="P41" s="48" t="s">
        <v>157</v>
      </c>
      <c r="Q41" s="48" t="s">
        <v>157</v>
      </c>
      <c r="R41" s="48" t="s">
        <v>157</v>
      </c>
      <c r="S41" s="48" t="s">
        <v>157</v>
      </c>
      <c r="T41" s="48" t="s">
        <v>157</v>
      </c>
      <c r="U41" s="48" t="s">
        <v>157</v>
      </c>
      <c r="V41" s="48" t="s">
        <v>157</v>
      </c>
      <c r="W41" s="48" t="s">
        <v>157</v>
      </c>
      <c r="X41" s="48" t="s">
        <v>157</v>
      </c>
      <c r="Y41" s="48" t="s">
        <v>157</v>
      </c>
      <c r="Z41" s="48" t="s">
        <v>157</v>
      </c>
    </row>
    <row r="42" spans="1:26" ht="12.75">
      <c r="A42" s="33" t="s">
        <v>312</v>
      </c>
      <c r="B42" s="47">
        <v>446475</v>
      </c>
      <c r="C42" s="47">
        <v>456938.7</v>
      </c>
      <c r="D42" s="47">
        <v>459666.7</v>
      </c>
      <c r="E42" s="47">
        <v>462061.4</v>
      </c>
      <c r="F42" s="47">
        <v>462295.2</v>
      </c>
      <c r="G42" s="47">
        <v>466081.8</v>
      </c>
      <c r="H42" s="47">
        <v>482150.5</v>
      </c>
      <c r="I42" s="47">
        <v>484214.6</v>
      </c>
      <c r="J42" s="47">
        <v>495493.9</v>
      </c>
      <c r="K42" s="47">
        <v>496558.4</v>
      </c>
      <c r="L42" s="47">
        <v>490476.8</v>
      </c>
      <c r="M42" s="47">
        <v>501125.9</v>
      </c>
      <c r="N42" s="47">
        <v>493743.7</v>
      </c>
      <c r="O42" s="47">
        <v>500844</v>
      </c>
      <c r="P42" s="47">
        <v>505586.7</v>
      </c>
      <c r="Q42" s="47">
        <v>503802.9</v>
      </c>
      <c r="R42" s="47">
        <v>503285.5</v>
      </c>
      <c r="S42" s="47">
        <v>491378.2</v>
      </c>
      <c r="T42" s="47">
        <v>488847.5</v>
      </c>
      <c r="U42" s="47">
        <v>463033</v>
      </c>
      <c r="V42" s="47">
        <v>458810.4</v>
      </c>
      <c r="W42" s="47">
        <v>445330.1</v>
      </c>
      <c r="X42" s="47">
        <v>430328.9</v>
      </c>
      <c r="Y42" s="47">
        <v>426757.2</v>
      </c>
      <c r="Z42" s="47">
        <v>422957.4</v>
      </c>
    </row>
    <row r="43" spans="1:26" ht="12.75">
      <c r="A43" s="33" t="s">
        <v>304</v>
      </c>
      <c r="B43" s="47">
        <v>59015.8</v>
      </c>
      <c r="C43" s="47">
        <v>59967</v>
      </c>
      <c r="D43" s="47">
        <v>55652</v>
      </c>
      <c r="E43" s="47">
        <v>55646.7</v>
      </c>
      <c r="F43" s="47">
        <v>56956.3</v>
      </c>
      <c r="G43" s="47">
        <v>56561.7</v>
      </c>
      <c r="H43" s="47">
        <v>56176.5</v>
      </c>
      <c r="I43" s="47">
        <v>57400.9</v>
      </c>
      <c r="J43" s="47">
        <v>57684.8</v>
      </c>
      <c r="K43" s="47">
        <v>55256.2</v>
      </c>
      <c r="L43" s="47">
        <v>52959.1</v>
      </c>
      <c r="M43" s="47">
        <v>54071.3</v>
      </c>
      <c r="N43" s="47">
        <v>51509.8</v>
      </c>
      <c r="O43" s="47">
        <v>52412.4</v>
      </c>
      <c r="P43" s="47">
        <v>50139.8</v>
      </c>
      <c r="Q43" s="47">
        <v>47323.5</v>
      </c>
      <c r="R43" s="47">
        <v>46428.6</v>
      </c>
      <c r="S43" s="47">
        <v>46155.2</v>
      </c>
      <c r="T43" s="47">
        <v>43011.3</v>
      </c>
      <c r="U43" s="47">
        <v>36925.8</v>
      </c>
      <c r="V43" s="47">
        <v>36084.8</v>
      </c>
      <c r="W43" s="47">
        <v>32930.4</v>
      </c>
      <c r="X43" s="47">
        <v>30946.4</v>
      </c>
      <c r="Y43" s="47">
        <v>28736.7</v>
      </c>
      <c r="Z43" s="47">
        <v>27671.3</v>
      </c>
    </row>
    <row r="44" spans="1:26" ht="12.75">
      <c r="A44" s="33" t="s">
        <v>338</v>
      </c>
      <c r="B44" s="47">
        <v>4328.7</v>
      </c>
      <c r="C44" s="47">
        <v>4089.9</v>
      </c>
      <c r="D44" s="47">
        <v>4014.2</v>
      </c>
      <c r="E44" s="47">
        <v>4195.7</v>
      </c>
      <c r="F44" s="47">
        <v>4549.7</v>
      </c>
      <c r="G44" s="47">
        <v>4337.7</v>
      </c>
      <c r="H44" s="47">
        <v>4034.4</v>
      </c>
      <c r="I44" s="47">
        <v>4390.1</v>
      </c>
      <c r="J44" s="47">
        <v>4329.9</v>
      </c>
      <c r="K44" s="47">
        <v>3775.9</v>
      </c>
      <c r="L44" s="47">
        <v>3697.9</v>
      </c>
      <c r="M44" s="47">
        <v>3606</v>
      </c>
      <c r="N44" s="47">
        <v>3105.2</v>
      </c>
      <c r="O44" s="47">
        <v>3213.3</v>
      </c>
      <c r="P44" s="47">
        <v>3323.1</v>
      </c>
      <c r="Q44" s="47">
        <v>3069.1</v>
      </c>
      <c r="R44" s="47">
        <v>2938.2</v>
      </c>
      <c r="S44" s="47">
        <v>2636.3</v>
      </c>
      <c r="T44" s="47">
        <v>2446.8</v>
      </c>
      <c r="U44" s="47">
        <v>1561.9</v>
      </c>
      <c r="V44" s="47">
        <v>1834.5</v>
      </c>
      <c r="W44" s="47">
        <v>1599.1</v>
      </c>
      <c r="X44" s="47">
        <v>1324.9</v>
      </c>
      <c r="Y44" s="47">
        <v>1212.5</v>
      </c>
      <c r="Z44" s="47">
        <v>1076.3</v>
      </c>
    </row>
    <row r="45" spans="1:26" ht="12.75">
      <c r="A45" s="33" t="s">
        <v>339</v>
      </c>
      <c r="B45" s="47">
        <v>1481.6</v>
      </c>
      <c r="C45" s="47">
        <v>1591.2</v>
      </c>
      <c r="D45" s="47">
        <v>1489.9</v>
      </c>
      <c r="E45" s="47">
        <v>1457.5</v>
      </c>
      <c r="F45" s="47">
        <v>1483.2</v>
      </c>
      <c r="G45" s="47">
        <v>1435.9</v>
      </c>
      <c r="H45" s="47">
        <v>1357.5</v>
      </c>
      <c r="I45" s="47">
        <v>1375.7</v>
      </c>
      <c r="J45" s="47">
        <v>1353.3</v>
      </c>
      <c r="K45" s="47">
        <v>1505.5</v>
      </c>
      <c r="L45" s="47">
        <v>1512.1</v>
      </c>
      <c r="M45" s="47">
        <v>1280.2</v>
      </c>
      <c r="N45" s="47">
        <v>1223.6</v>
      </c>
      <c r="O45" s="47">
        <v>1253.4</v>
      </c>
      <c r="P45" s="47">
        <v>1239</v>
      </c>
      <c r="Q45" s="47">
        <v>1162.8</v>
      </c>
      <c r="R45" s="47">
        <v>1110.6</v>
      </c>
      <c r="S45" s="47">
        <v>933.2</v>
      </c>
      <c r="T45" s="47">
        <v>938.4</v>
      </c>
      <c r="U45" s="47">
        <v>700.7</v>
      </c>
      <c r="V45" s="47">
        <v>682.5</v>
      </c>
      <c r="W45" s="47">
        <v>593.4</v>
      </c>
      <c r="X45" s="47">
        <v>412.9</v>
      </c>
      <c r="Y45" s="47">
        <v>381.5</v>
      </c>
      <c r="Z45" s="47">
        <v>281.2</v>
      </c>
    </row>
    <row r="46" spans="1:26" ht="12.75">
      <c r="A46" s="33" t="s">
        <v>340</v>
      </c>
      <c r="B46" s="47">
        <v>8821.7</v>
      </c>
      <c r="C46" s="47">
        <v>9996.2</v>
      </c>
      <c r="D46" s="47">
        <v>9580.4</v>
      </c>
      <c r="E46" s="47">
        <v>9998.7</v>
      </c>
      <c r="F46" s="47">
        <v>10994.6</v>
      </c>
      <c r="G46" s="47">
        <v>11809.6</v>
      </c>
      <c r="H46" s="47">
        <v>10986.4</v>
      </c>
      <c r="I46" s="47">
        <v>11947.3</v>
      </c>
      <c r="J46" s="47">
        <v>12440.1</v>
      </c>
      <c r="K46" s="47">
        <v>11506</v>
      </c>
      <c r="L46" s="47">
        <v>10115.2</v>
      </c>
      <c r="M46" s="47">
        <v>10651.5</v>
      </c>
      <c r="N46" s="47">
        <v>9055.9</v>
      </c>
      <c r="O46" s="47">
        <v>9865.6</v>
      </c>
      <c r="P46" s="47">
        <v>8885.5</v>
      </c>
      <c r="Q46" s="47">
        <v>8000.9</v>
      </c>
      <c r="R46" s="47">
        <v>8010.1</v>
      </c>
      <c r="S46" s="47">
        <v>9063.8</v>
      </c>
      <c r="T46" s="47">
        <v>7957.7</v>
      </c>
      <c r="U46" s="47">
        <v>8086.3</v>
      </c>
      <c r="V46" s="47">
        <v>8060.4</v>
      </c>
      <c r="W46" s="47">
        <v>7885.2</v>
      </c>
      <c r="X46" s="47">
        <v>7858.5</v>
      </c>
      <c r="Y46" s="47">
        <v>7637.9</v>
      </c>
      <c r="Z46" s="47">
        <v>7834.3</v>
      </c>
    </row>
    <row r="47" spans="1:26" ht="12.75">
      <c r="A47" s="33" t="s">
        <v>341</v>
      </c>
      <c r="B47" s="47">
        <v>11308.7</v>
      </c>
      <c r="C47" s="47">
        <v>10776.6</v>
      </c>
      <c r="D47" s="47">
        <v>10307.9</v>
      </c>
      <c r="E47" s="47">
        <v>9737</v>
      </c>
      <c r="F47" s="47">
        <v>10496.9</v>
      </c>
      <c r="G47" s="47">
        <v>10381.3</v>
      </c>
      <c r="H47" s="47">
        <v>10066.7</v>
      </c>
      <c r="I47" s="47">
        <v>10862.4</v>
      </c>
      <c r="J47" s="47">
        <v>11188.7</v>
      </c>
      <c r="K47" s="47">
        <v>11516.8</v>
      </c>
      <c r="L47" s="47">
        <v>11475.5</v>
      </c>
      <c r="M47" s="47">
        <v>11643.7</v>
      </c>
      <c r="N47" s="47">
        <v>12006.9</v>
      </c>
      <c r="O47" s="47">
        <v>11991.9</v>
      </c>
      <c r="P47" s="47">
        <v>12749.2</v>
      </c>
      <c r="Q47" s="47">
        <v>12768.7</v>
      </c>
      <c r="R47" s="47">
        <v>12366.1</v>
      </c>
      <c r="S47" s="47">
        <v>12012.2</v>
      </c>
      <c r="T47" s="47">
        <v>11657.6</v>
      </c>
      <c r="U47" s="47">
        <v>9607.2</v>
      </c>
      <c r="V47" s="47">
        <v>9072.1</v>
      </c>
      <c r="W47" s="47">
        <v>8435.6</v>
      </c>
      <c r="X47" s="47">
        <v>7371.1</v>
      </c>
      <c r="Y47" s="47">
        <v>6565.8</v>
      </c>
      <c r="Z47" s="47">
        <v>6019.1</v>
      </c>
    </row>
    <row r="48" spans="1:26" ht="12.75">
      <c r="A48" s="33" t="s">
        <v>342</v>
      </c>
      <c r="B48" s="47">
        <v>927.3</v>
      </c>
      <c r="C48" s="47">
        <v>1014.6</v>
      </c>
      <c r="D48" s="47">
        <v>1121.1</v>
      </c>
      <c r="E48" s="47">
        <v>1000.4</v>
      </c>
      <c r="F48" s="47">
        <v>1027.3</v>
      </c>
      <c r="G48" s="47">
        <v>1081.5</v>
      </c>
      <c r="H48" s="47">
        <v>1186.9</v>
      </c>
      <c r="I48" s="47">
        <v>1131</v>
      </c>
      <c r="J48" s="47">
        <v>1130.8</v>
      </c>
      <c r="K48" s="47">
        <v>1215.3</v>
      </c>
      <c r="L48" s="47">
        <v>1255.1</v>
      </c>
      <c r="M48" s="47">
        <v>1279.5</v>
      </c>
      <c r="N48" s="47">
        <v>1291.7</v>
      </c>
      <c r="O48" s="47">
        <v>1140.1</v>
      </c>
      <c r="P48" s="47">
        <v>903.6</v>
      </c>
      <c r="Q48" s="47">
        <v>882.2</v>
      </c>
      <c r="R48" s="47">
        <v>845</v>
      </c>
      <c r="S48" s="47">
        <v>879.2</v>
      </c>
      <c r="T48" s="47">
        <v>949.5</v>
      </c>
      <c r="U48" s="47">
        <v>750</v>
      </c>
      <c r="V48" s="47">
        <v>748.1</v>
      </c>
      <c r="W48" s="47">
        <v>716.1</v>
      </c>
      <c r="X48" s="47">
        <v>672.5</v>
      </c>
      <c r="Y48" s="47">
        <v>689.4</v>
      </c>
      <c r="Z48" s="47">
        <v>725.9</v>
      </c>
    </row>
    <row r="49" spans="1:26" ht="12.75">
      <c r="A49" s="33" t="s">
        <v>343</v>
      </c>
      <c r="B49" s="47">
        <v>7003</v>
      </c>
      <c r="C49" s="47">
        <v>7039.1</v>
      </c>
      <c r="D49" s="47">
        <v>7010.5</v>
      </c>
      <c r="E49" s="47">
        <v>6806.5</v>
      </c>
      <c r="F49" s="47">
        <v>6863.9</v>
      </c>
      <c r="G49" s="47">
        <v>6627.5</v>
      </c>
      <c r="H49" s="47">
        <v>6323</v>
      </c>
      <c r="I49" s="47">
        <v>6216.3</v>
      </c>
      <c r="J49" s="47">
        <v>5811.4</v>
      </c>
      <c r="K49" s="47">
        <v>5337.5</v>
      </c>
      <c r="L49" s="47">
        <v>5136.8</v>
      </c>
      <c r="M49" s="47">
        <v>5386.7</v>
      </c>
      <c r="N49" s="47">
        <v>5371.2</v>
      </c>
      <c r="O49" s="47">
        <v>5053.3</v>
      </c>
      <c r="P49" s="47">
        <v>4879.8</v>
      </c>
      <c r="Q49" s="47">
        <v>4379.5</v>
      </c>
      <c r="R49" s="47">
        <v>4102</v>
      </c>
      <c r="S49" s="47">
        <v>3871</v>
      </c>
      <c r="T49" s="47">
        <v>3598.8</v>
      </c>
      <c r="U49" s="47">
        <v>2866.2</v>
      </c>
      <c r="V49" s="47">
        <v>2590.3</v>
      </c>
      <c r="W49" s="47">
        <v>2254</v>
      </c>
      <c r="X49" s="47">
        <v>2051</v>
      </c>
      <c r="Y49" s="47">
        <v>1936.2</v>
      </c>
      <c r="Z49" s="47">
        <v>1766.3</v>
      </c>
    </row>
    <row r="50" spans="1:26" ht="12.75">
      <c r="A50" s="33" t="s">
        <v>344</v>
      </c>
      <c r="B50" s="47">
        <v>2584.4</v>
      </c>
      <c r="C50" s="47">
        <v>2392.2</v>
      </c>
      <c r="D50" s="47">
        <v>2259</v>
      </c>
      <c r="E50" s="47">
        <v>2048.7</v>
      </c>
      <c r="F50" s="47">
        <v>2114.7</v>
      </c>
      <c r="G50" s="47">
        <v>1841.2</v>
      </c>
      <c r="H50" s="47">
        <v>1793.8</v>
      </c>
      <c r="I50" s="47">
        <v>1772.3</v>
      </c>
      <c r="J50" s="47">
        <v>1803</v>
      </c>
      <c r="K50" s="47">
        <v>1712.6</v>
      </c>
      <c r="L50" s="47">
        <v>1592.2</v>
      </c>
      <c r="M50" s="47">
        <v>1528.4</v>
      </c>
      <c r="N50" s="47">
        <v>1424</v>
      </c>
      <c r="O50" s="47">
        <v>1396.6</v>
      </c>
      <c r="P50" s="47">
        <v>1186.1</v>
      </c>
      <c r="Q50" s="47">
        <v>1023.1</v>
      </c>
      <c r="R50" s="47">
        <v>880.9</v>
      </c>
      <c r="S50" s="47">
        <v>888.3</v>
      </c>
      <c r="T50" s="47">
        <v>666.2</v>
      </c>
      <c r="U50" s="47">
        <v>527.3</v>
      </c>
      <c r="V50" s="47">
        <v>447.6</v>
      </c>
      <c r="W50" s="47">
        <v>342.4</v>
      </c>
      <c r="X50" s="47">
        <v>324.1</v>
      </c>
      <c r="Y50" s="47">
        <v>277.1</v>
      </c>
      <c r="Z50" s="47">
        <v>255.7</v>
      </c>
    </row>
    <row r="51" spans="1:26" ht="12.75">
      <c r="A51" s="33" t="s">
        <v>345</v>
      </c>
      <c r="B51" s="47">
        <v>3199.6</v>
      </c>
      <c r="C51" s="47">
        <v>3268</v>
      </c>
      <c r="D51" s="47">
        <v>3021.5</v>
      </c>
      <c r="E51" s="47">
        <v>2953.2</v>
      </c>
      <c r="F51" s="47">
        <v>3292.1</v>
      </c>
      <c r="G51" s="47">
        <v>3045.9</v>
      </c>
      <c r="H51" s="47">
        <v>2984.4</v>
      </c>
      <c r="I51" s="47">
        <v>2927.8</v>
      </c>
      <c r="J51" s="47">
        <v>2803.5</v>
      </c>
      <c r="K51" s="47">
        <v>2416.5</v>
      </c>
      <c r="L51" s="47">
        <v>2380.2</v>
      </c>
      <c r="M51" s="47">
        <v>2357.9</v>
      </c>
      <c r="N51" s="47">
        <v>2247.4</v>
      </c>
      <c r="O51" s="47">
        <v>2306.4</v>
      </c>
      <c r="P51" s="47">
        <v>2024.7</v>
      </c>
      <c r="Q51" s="47">
        <v>1898.8</v>
      </c>
      <c r="R51" s="47">
        <v>1905.5</v>
      </c>
      <c r="S51" s="47">
        <v>1753.6</v>
      </c>
      <c r="T51" s="47">
        <v>1628.2</v>
      </c>
      <c r="U51" s="47">
        <v>1281.4</v>
      </c>
      <c r="V51" s="47">
        <v>1141.2</v>
      </c>
      <c r="W51" s="47">
        <v>1019.5</v>
      </c>
      <c r="X51" s="47">
        <v>903.3</v>
      </c>
      <c r="Y51" s="47">
        <v>804.9</v>
      </c>
      <c r="Z51" s="47">
        <v>698.1</v>
      </c>
    </row>
    <row r="52" spans="1:26" ht="12.75">
      <c r="A52" s="33" t="s">
        <v>346</v>
      </c>
      <c r="B52" s="47">
        <v>1029</v>
      </c>
      <c r="C52" s="47">
        <v>1083.9</v>
      </c>
      <c r="D52" s="47">
        <v>997.3</v>
      </c>
      <c r="E52" s="47">
        <v>935.1</v>
      </c>
      <c r="F52" s="47">
        <v>973</v>
      </c>
      <c r="G52" s="47">
        <v>971.9</v>
      </c>
      <c r="H52" s="47">
        <v>1078.5</v>
      </c>
      <c r="I52" s="47">
        <v>951</v>
      </c>
      <c r="J52" s="47">
        <v>918.2</v>
      </c>
      <c r="K52" s="47">
        <v>880.6</v>
      </c>
      <c r="L52" s="47">
        <v>840.2</v>
      </c>
      <c r="M52" s="47">
        <v>925.6</v>
      </c>
      <c r="N52" s="47">
        <v>844.6</v>
      </c>
      <c r="O52" s="47">
        <v>698.3</v>
      </c>
      <c r="P52" s="47">
        <v>668.6</v>
      </c>
      <c r="Q52" s="47">
        <v>658.5</v>
      </c>
      <c r="R52" s="47">
        <v>668.8</v>
      </c>
      <c r="S52" s="47">
        <v>574.8</v>
      </c>
      <c r="T52" s="47">
        <v>504.3</v>
      </c>
      <c r="U52" s="47">
        <v>441.5</v>
      </c>
      <c r="V52" s="47">
        <v>478.1</v>
      </c>
      <c r="W52" s="47">
        <v>418</v>
      </c>
      <c r="X52" s="47">
        <v>391.3</v>
      </c>
      <c r="Y52" s="47">
        <v>397.9</v>
      </c>
      <c r="Z52" s="47">
        <v>380.8</v>
      </c>
    </row>
    <row r="53" spans="1:26" ht="12.75">
      <c r="A53" s="33" t="s">
        <v>347</v>
      </c>
      <c r="B53" s="47">
        <v>3813.4</v>
      </c>
      <c r="C53" s="47">
        <v>3949.5</v>
      </c>
      <c r="D53" s="47">
        <v>3651.9</v>
      </c>
      <c r="E53" s="47">
        <v>3326.6</v>
      </c>
      <c r="F53" s="47">
        <v>3272.7</v>
      </c>
      <c r="G53" s="47">
        <v>2977.4</v>
      </c>
      <c r="H53" s="47">
        <v>3346.9</v>
      </c>
      <c r="I53" s="47">
        <v>2912.7</v>
      </c>
      <c r="J53" s="47">
        <v>2782.5</v>
      </c>
      <c r="K53" s="47">
        <v>2608.6</v>
      </c>
      <c r="L53" s="47">
        <v>2469.6</v>
      </c>
      <c r="M53" s="47">
        <v>2601.6</v>
      </c>
      <c r="N53" s="47">
        <v>2594.1</v>
      </c>
      <c r="O53" s="47">
        <v>2699.8</v>
      </c>
      <c r="P53" s="47">
        <v>2344.4</v>
      </c>
      <c r="Q53" s="47">
        <v>2295.1</v>
      </c>
      <c r="R53" s="47">
        <v>2297.2</v>
      </c>
      <c r="S53" s="47">
        <v>2154.7</v>
      </c>
      <c r="T53" s="47">
        <v>1983.4</v>
      </c>
      <c r="U53" s="47">
        <v>1858.5</v>
      </c>
      <c r="V53" s="47">
        <v>1680.4</v>
      </c>
      <c r="W53" s="47">
        <v>1401.4</v>
      </c>
      <c r="X53" s="47">
        <v>1293.4</v>
      </c>
      <c r="Y53" s="47">
        <v>1362.9</v>
      </c>
      <c r="Z53" s="47">
        <v>1116.1</v>
      </c>
    </row>
    <row r="54" spans="1:26" ht="12.75">
      <c r="A54" s="33" t="s">
        <v>348</v>
      </c>
      <c r="B54" s="47">
        <v>664.3</v>
      </c>
      <c r="C54" s="47">
        <v>636.2</v>
      </c>
      <c r="D54" s="47">
        <v>740.8</v>
      </c>
      <c r="E54" s="47">
        <v>655.2</v>
      </c>
      <c r="F54" s="47">
        <v>691.8</v>
      </c>
      <c r="G54" s="47">
        <v>568.3</v>
      </c>
      <c r="H54" s="47">
        <v>616.1</v>
      </c>
      <c r="I54" s="47">
        <v>628.1</v>
      </c>
      <c r="J54" s="47">
        <v>601.1</v>
      </c>
      <c r="K54" s="47">
        <v>637</v>
      </c>
      <c r="L54" s="47">
        <v>588.9</v>
      </c>
      <c r="M54" s="47">
        <v>573.6</v>
      </c>
      <c r="N54" s="47">
        <v>464.1</v>
      </c>
      <c r="O54" s="47">
        <v>432.4</v>
      </c>
      <c r="P54" s="47">
        <v>470.6</v>
      </c>
      <c r="Q54" s="47">
        <v>426</v>
      </c>
      <c r="R54" s="47">
        <v>444</v>
      </c>
      <c r="S54" s="47">
        <v>405.5</v>
      </c>
      <c r="T54" s="47">
        <v>290.2</v>
      </c>
      <c r="U54" s="47">
        <v>257.6</v>
      </c>
      <c r="V54" s="47">
        <v>281.6</v>
      </c>
      <c r="W54" s="47">
        <v>216.5</v>
      </c>
      <c r="X54" s="47">
        <v>175.2</v>
      </c>
      <c r="Y54" s="47">
        <v>158</v>
      </c>
      <c r="Z54" s="47">
        <v>143.9</v>
      </c>
    </row>
    <row r="55" spans="1:26" ht="12.75">
      <c r="A55" s="33" t="s">
        <v>349</v>
      </c>
      <c r="B55" s="47">
        <v>3306.4</v>
      </c>
      <c r="C55" s="47">
        <v>3244.8</v>
      </c>
      <c r="D55" s="47">
        <v>3180.8</v>
      </c>
      <c r="E55" s="47">
        <v>3676.8</v>
      </c>
      <c r="F55" s="47">
        <v>3838.2</v>
      </c>
      <c r="G55" s="47">
        <v>4281.4</v>
      </c>
      <c r="H55" s="47">
        <v>4356.4</v>
      </c>
      <c r="I55" s="47">
        <v>4118.2</v>
      </c>
      <c r="J55" s="47">
        <v>4616.3</v>
      </c>
      <c r="K55" s="47">
        <v>4212.8</v>
      </c>
      <c r="L55" s="47">
        <v>4444.2</v>
      </c>
      <c r="M55" s="47">
        <v>4586</v>
      </c>
      <c r="N55" s="47">
        <v>5047.1</v>
      </c>
      <c r="O55" s="47">
        <v>4284.1</v>
      </c>
      <c r="P55" s="47">
        <v>4133.6</v>
      </c>
      <c r="Q55" s="47">
        <v>4206.2</v>
      </c>
      <c r="R55" s="47">
        <v>4223.7</v>
      </c>
      <c r="S55" s="47">
        <v>3909.3</v>
      </c>
      <c r="T55" s="47">
        <v>3691.9</v>
      </c>
      <c r="U55" s="47">
        <v>3198.9</v>
      </c>
      <c r="V55" s="47">
        <v>3058.3</v>
      </c>
      <c r="W55" s="47">
        <v>3051.3</v>
      </c>
      <c r="X55" s="47">
        <v>2940.1</v>
      </c>
      <c r="Y55" s="47">
        <v>3118.6</v>
      </c>
      <c r="Z55" s="47">
        <v>3199</v>
      </c>
    </row>
    <row r="56" spans="1:26" ht="12.75">
      <c r="A56" s="33" t="s">
        <v>350</v>
      </c>
      <c r="B56" s="47">
        <v>10547.8</v>
      </c>
      <c r="C56" s="47">
        <v>10885</v>
      </c>
      <c r="D56" s="47">
        <v>8276.6</v>
      </c>
      <c r="E56" s="47">
        <v>8855.5</v>
      </c>
      <c r="F56" s="47">
        <v>7358.1</v>
      </c>
      <c r="G56" s="47">
        <v>7202.3</v>
      </c>
      <c r="H56" s="47">
        <v>8045.5</v>
      </c>
      <c r="I56" s="47">
        <v>8168.2</v>
      </c>
      <c r="J56" s="47">
        <v>7906.2</v>
      </c>
      <c r="K56" s="47">
        <v>7931</v>
      </c>
      <c r="L56" s="47">
        <v>7451.3</v>
      </c>
      <c r="M56" s="47">
        <v>7650.6</v>
      </c>
      <c r="N56" s="47">
        <v>6834.2</v>
      </c>
      <c r="O56" s="47">
        <v>8077.3</v>
      </c>
      <c r="P56" s="47">
        <v>7331.5</v>
      </c>
      <c r="Q56" s="47">
        <v>6552.6</v>
      </c>
      <c r="R56" s="47">
        <v>6636.4</v>
      </c>
      <c r="S56" s="47">
        <v>7073.3</v>
      </c>
      <c r="T56" s="47">
        <v>6698.1</v>
      </c>
      <c r="U56" s="47">
        <v>5788.3</v>
      </c>
      <c r="V56" s="47">
        <v>6009.8</v>
      </c>
      <c r="W56" s="47">
        <v>4997.9</v>
      </c>
      <c r="X56" s="47">
        <v>5228.3</v>
      </c>
      <c r="Y56" s="47">
        <v>4194.1</v>
      </c>
      <c r="Z56" s="47">
        <v>4174.5</v>
      </c>
    </row>
    <row r="57" spans="1:26" ht="12.75">
      <c r="A57" s="33" t="s">
        <v>245</v>
      </c>
      <c r="B57" s="47">
        <v>278144.5</v>
      </c>
      <c r="C57" s="47">
        <v>280264.2</v>
      </c>
      <c r="D57" s="47">
        <v>289555.6</v>
      </c>
      <c r="E57" s="47">
        <v>292955.6</v>
      </c>
      <c r="F57" s="47">
        <v>296399.4</v>
      </c>
      <c r="G57" s="47">
        <v>300386.9</v>
      </c>
      <c r="H57" s="47">
        <v>310454.9</v>
      </c>
      <c r="I57" s="47">
        <v>316052.4</v>
      </c>
      <c r="J57" s="47">
        <v>327291</v>
      </c>
      <c r="K57" s="47">
        <v>336595.4</v>
      </c>
      <c r="L57" s="47">
        <v>337138.2</v>
      </c>
      <c r="M57" s="47">
        <v>339508.7</v>
      </c>
      <c r="N57" s="47">
        <v>342376.5</v>
      </c>
      <c r="O57" s="47">
        <v>346793.9</v>
      </c>
      <c r="P57" s="47">
        <v>356025.5</v>
      </c>
      <c r="Q57" s="47">
        <v>357841.3</v>
      </c>
      <c r="R57" s="47">
        <v>363211.2</v>
      </c>
      <c r="S57" s="47">
        <v>367118.8</v>
      </c>
      <c r="T57" s="47">
        <v>359802.6</v>
      </c>
      <c r="U57" s="47">
        <v>346295.2</v>
      </c>
      <c r="V57" s="47">
        <v>343450.3</v>
      </c>
      <c r="W57" s="47">
        <v>340727.8</v>
      </c>
      <c r="X57" s="47">
        <v>329106.8</v>
      </c>
      <c r="Y57" s="47">
        <v>326544.5</v>
      </c>
      <c r="Z57" s="47">
        <v>330493</v>
      </c>
    </row>
    <row r="58" spans="1:26" ht="12.75">
      <c r="A58" s="33" t="s">
        <v>351</v>
      </c>
      <c r="B58" s="47">
        <v>3986</v>
      </c>
      <c r="C58" s="47">
        <v>3948.8</v>
      </c>
      <c r="D58" s="47">
        <v>4037.5</v>
      </c>
      <c r="E58" s="47">
        <v>3919</v>
      </c>
      <c r="F58" s="47">
        <v>3736.9</v>
      </c>
      <c r="G58" s="47">
        <v>3719.7</v>
      </c>
      <c r="H58" s="47">
        <v>3736.5</v>
      </c>
      <c r="I58" s="47">
        <v>3716.4</v>
      </c>
      <c r="J58" s="47">
        <v>3676.8</v>
      </c>
      <c r="K58" s="47">
        <v>3564.5</v>
      </c>
      <c r="L58" s="47">
        <v>3537.3</v>
      </c>
      <c r="M58" s="47">
        <v>3216.2</v>
      </c>
      <c r="N58" s="47">
        <v>3201.1</v>
      </c>
      <c r="O58" s="47">
        <v>3248.6</v>
      </c>
      <c r="P58" s="47">
        <v>3320.6</v>
      </c>
      <c r="Q58" s="47">
        <v>3133.7</v>
      </c>
      <c r="R58" s="47">
        <v>2975.2</v>
      </c>
      <c r="S58" s="47">
        <v>3161</v>
      </c>
      <c r="T58" s="47">
        <v>3082.2</v>
      </c>
      <c r="U58" s="47">
        <v>2779.3</v>
      </c>
      <c r="V58" s="47">
        <v>2795.7</v>
      </c>
      <c r="W58" s="47">
        <v>2703.3</v>
      </c>
      <c r="X58" s="47">
        <v>2747.3</v>
      </c>
      <c r="Y58" s="47">
        <v>2146.4</v>
      </c>
      <c r="Z58" s="47">
        <v>2048.6</v>
      </c>
    </row>
    <row r="59" spans="1:26" ht="12.75">
      <c r="A59" s="33" t="s">
        <v>352</v>
      </c>
      <c r="B59" s="47">
        <v>237771.5</v>
      </c>
      <c r="C59" s="47">
        <v>240779.6</v>
      </c>
      <c r="D59" s="47">
        <v>248173</v>
      </c>
      <c r="E59" s="47">
        <v>250757.7</v>
      </c>
      <c r="F59" s="47">
        <v>253090.5</v>
      </c>
      <c r="G59" s="47">
        <v>255923.8</v>
      </c>
      <c r="H59" s="47">
        <v>263968.2</v>
      </c>
      <c r="I59" s="47">
        <v>267920.6</v>
      </c>
      <c r="J59" s="47">
        <v>276833.5</v>
      </c>
      <c r="K59" s="47">
        <v>283407.8</v>
      </c>
      <c r="L59" s="47">
        <v>282521.8</v>
      </c>
      <c r="M59" s="47">
        <v>286571.1</v>
      </c>
      <c r="N59" s="47">
        <v>290042.1</v>
      </c>
      <c r="O59" s="47">
        <v>292355.2</v>
      </c>
      <c r="P59" s="47">
        <v>298236.4</v>
      </c>
      <c r="Q59" s="47">
        <v>297724</v>
      </c>
      <c r="R59" s="47">
        <v>301078.1</v>
      </c>
      <c r="S59" s="47">
        <v>303319.9</v>
      </c>
      <c r="T59" s="47">
        <v>296856.5</v>
      </c>
      <c r="U59" s="47">
        <v>287988.2</v>
      </c>
      <c r="V59" s="47">
        <v>285394.4</v>
      </c>
      <c r="W59" s="47">
        <v>281932.4</v>
      </c>
      <c r="X59" s="47">
        <v>271083.4</v>
      </c>
      <c r="Y59" s="47">
        <v>270238.2</v>
      </c>
      <c r="Z59" s="47">
        <v>274173.8</v>
      </c>
    </row>
    <row r="60" spans="1:26" ht="12.75">
      <c r="A60" s="33" t="s">
        <v>353</v>
      </c>
      <c r="B60" s="47">
        <v>24164.3</v>
      </c>
      <c r="C60" s="47">
        <v>23566.5</v>
      </c>
      <c r="D60" s="47">
        <v>25444.6</v>
      </c>
      <c r="E60" s="47">
        <v>26774.8</v>
      </c>
      <c r="F60" s="47">
        <v>28189.9</v>
      </c>
      <c r="G60" s="47">
        <v>29529.9</v>
      </c>
      <c r="H60" s="47">
        <v>30655.3</v>
      </c>
      <c r="I60" s="47">
        <v>32271</v>
      </c>
      <c r="J60" s="47">
        <v>34337.6</v>
      </c>
      <c r="K60" s="47">
        <v>36666.7</v>
      </c>
      <c r="L60" s="47">
        <v>38558.3</v>
      </c>
      <c r="M60" s="47">
        <v>37493.3</v>
      </c>
      <c r="N60" s="47">
        <v>37279.9</v>
      </c>
      <c r="O60" s="47">
        <v>38454.1</v>
      </c>
      <c r="P60" s="47">
        <v>41378.4</v>
      </c>
      <c r="Q60" s="47">
        <v>43434.2</v>
      </c>
      <c r="R60" s="47">
        <v>44962.7</v>
      </c>
      <c r="S60" s="47">
        <v>46407.3</v>
      </c>
      <c r="T60" s="47">
        <v>46669</v>
      </c>
      <c r="U60" s="47">
        <v>43121.3</v>
      </c>
      <c r="V60" s="47">
        <v>42995.9</v>
      </c>
      <c r="W60" s="47">
        <v>44614.9</v>
      </c>
      <c r="X60" s="47">
        <v>43771.4</v>
      </c>
      <c r="Y60" s="47">
        <v>43823.6</v>
      </c>
      <c r="Z60" s="47">
        <v>44259.2</v>
      </c>
    </row>
    <row r="61" spans="1:26" ht="12.75">
      <c r="A61" s="33" t="s">
        <v>354</v>
      </c>
      <c r="B61" s="47">
        <v>5461.2</v>
      </c>
      <c r="C61" s="47">
        <v>5059</v>
      </c>
      <c r="D61" s="47">
        <v>5033.6</v>
      </c>
      <c r="E61" s="47">
        <v>4964</v>
      </c>
      <c r="F61" s="47">
        <v>4740.6</v>
      </c>
      <c r="G61" s="47">
        <v>4733.5</v>
      </c>
      <c r="H61" s="47">
        <v>5066.5</v>
      </c>
      <c r="I61" s="47">
        <v>5367.1</v>
      </c>
      <c r="J61" s="47">
        <v>5745.1</v>
      </c>
      <c r="K61" s="47">
        <v>6016</v>
      </c>
      <c r="L61" s="47">
        <v>6357.3</v>
      </c>
      <c r="M61" s="47">
        <v>6202.4</v>
      </c>
      <c r="N61" s="47">
        <v>5827.5</v>
      </c>
      <c r="O61" s="47">
        <v>5979</v>
      </c>
      <c r="P61" s="47">
        <v>6236</v>
      </c>
      <c r="Q61" s="47">
        <v>6595.8</v>
      </c>
      <c r="R61" s="47">
        <v>6717.5</v>
      </c>
      <c r="S61" s="47">
        <v>7081.3</v>
      </c>
      <c r="T61" s="47">
        <v>6826.6</v>
      </c>
      <c r="U61" s="47">
        <v>6137.8</v>
      </c>
      <c r="V61" s="47">
        <v>6280</v>
      </c>
      <c r="W61" s="47">
        <v>6001.4</v>
      </c>
      <c r="X61" s="47">
        <v>5579.3</v>
      </c>
      <c r="Y61" s="47">
        <v>5298.7</v>
      </c>
      <c r="Z61" s="47">
        <v>5307.2</v>
      </c>
    </row>
    <row r="62" spans="1:26" ht="12.75">
      <c r="A62" s="33" t="s">
        <v>355</v>
      </c>
      <c r="B62" s="47">
        <v>6381.9</v>
      </c>
      <c r="C62" s="47">
        <v>6582.4</v>
      </c>
      <c r="D62" s="47">
        <v>6599.2</v>
      </c>
      <c r="E62" s="47">
        <v>6317.5</v>
      </c>
      <c r="F62" s="47">
        <v>6369.8</v>
      </c>
      <c r="G62" s="47">
        <v>6207.8</v>
      </c>
      <c r="H62" s="47">
        <v>6789.1</v>
      </c>
      <c r="I62" s="47">
        <v>6542.3</v>
      </c>
      <c r="J62" s="47">
        <v>6443.9</v>
      </c>
      <c r="K62" s="47">
        <v>6770</v>
      </c>
      <c r="L62" s="47">
        <v>6031.1</v>
      </c>
      <c r="M62" s="47">
        <v>5896.5</v>
      </c>
      <c r="N62" s="47">
        <v>5901.6</v>
      </c>
      <c r="O62" s="47">
        <v>6654.7</v>
      </c>
      <c r="P62" s="47">
        <v>6702.8</v>
      </c>
      <c r="Q62" s="47">
        <v>6794.7</v>
      </c>
      <c r="R62" s="47">
        <v>7367.4</v>
      </c>
      <c r="S62" s="47">
        <v>7023.5</v>
      </c>
      <c r="T62" s="47">
        <v>6260.3</v>
      </c>
      <c r="U62" s="47">
        <v>6145</v>
      </c>
      <c r="V62" s="47">
        <v>5878</v>
      </c>
      <c r="W62" s="47">
        <v>5309.9</v>
      </c>
      <c r="X62" s="47">
        <v>5073.8</v>
      </c>
      <c r="Y62" s="47">
        <v>4631.6</v>
      </c>
      <c r="Z62" s="47">
        <v>4295</v>
      </c>
    </row>
    <row r="63" spans="1:26" ht="12.75">
      <c r="A63" s="33" t="s">
        <v>356</v>
      </c>
      <c r="B63" s="47">
        <v>0</v>
      </c>
      <c r="C63" s="47">
        <v>0</v>
      </c>
      <c r="D63" s="47">
        <v>0</v>
      </c>
      <c r="E63" s="47">
        <v>1</v>
      </c>
      <c r="F63" s="47">
        <v>1</v>
      </c>
      <c r="G63" s="47">
        <v>1</v>
      </c>
      <c r="H63" s="47">
        <v>5.1</v>
      </c>
      <c r="I63" s="47">
        <v>1</v>
      </c>
      <c r="J63" s="47">
        <v>1</v>
      </c>
      <c r="K63" s="47">
        <v>2</v>
      </c>
      <c r="L63" s="47">
        <v>2</v>
      </c>
      <c r="M63" s="47">
        <v>4</v>
      </c>
      <c r="N63" s="47">
        <v>3</v>
      </c>
      <c r="O63" s="47">
        <v>6.1</v>
      </c>
      <c r="P63" s="47">
        <v>7.1</v>
      </c>
      <c r="Q63" s="47">
        <v>3.1</v>
      </c>
      <c r="R63" s="47">
        <v>1</v>
      </c>
      <c r="S63" s="47">
        <v>2.1</v>
      </c>
      <c r="T63" s="47">
        <v>1</v>
      </c>
      <c r="U63" s="47">
        <v>2.1</v>
      </c>
      <c r="V63" s="47">
        <v>1</v>
      </c>
      <c r="W63" s="47">
        <v>1</v>
      </c>
      <c r="X63" s="47">
        <v>1</v>
      </c>
      <c r="Y63" s="47">
        <v>1</v>
      </c>
      <c r="Z63" s="47">
        <v>1</v>
      </c>
    </row>
    <row r="64" spans="1:26" ht="12.75">
      <c r="A64" s="33" t="s">
        <v>357</v>
      </c>
      <c r="B64" s="47">
        <v>379.6</v>
      </c>
      <c r="C64" s="47">
        <v>327.8</v>
      </c>
      <c r="D64" s="47">
        <v>267.8</v>
      </c>
      <c r="E64" s="47">
        <v>221.6</v>
      </c>
      <c r="F64" s="47">
        <v>270.7</v>
      </c>
      <c r="G64" s="47">
        <v>271.3</v>
      </c>
      <c r="H64" s="47">
        <v>234.2</v>
      </c>
      <c r="I64" s="47">
        <v>233.9</v>
      </c>
      <c r="J64" s="47">
        <v>253</v>
      </c>
      <c r="K64" s="47">
        <v>168.4</v>
      </c>
      <c r="L64" s="47">
        <v>130.5</v>
      </c>
      <c r="M64" s="47">
        <v>125.3</v>
      </c>
      <c r="N64" s="47">
        <v>121.4</v>
      </c>
      <c r="O64" s="47">
        <v>96.1</v>
      </c>
      <c r="P64" s="47">
        <v>144.3</v>
      </c>
      <c r="Q64" s="47">
        <v>155.8</v>
      </c>
      <c r="R64" s="47">
        <v>109.3</v>
      </c>
      <c r="S64" s="47">
        <v>123.7</v>
      </c>
      <c r="T64" s="47">
        <v>107</v>
      </c>
      <c r="U64" s="47">
        <v>121.6</v>
      </c>
      <c r="V64" s="47">
        <v>105.3</v>
      </c>
      <c r="W64" s="47">
        <v>164.9</v>
      </c>
      <c r="X64" s="47">
        <v>850.5</v>
      </c>
      <c r="Y64" s="47">
        <v>405.1</v>
      </c>
      <c r="Z64" s="47">
        <v>408.3</v>
      </c>
    </row>
    <row r="65" spans="1:26" ht="12.75">
      <c r="A65" s="33" t="s">
        <v>358</v>
      </c>
      <c r="B65" s="47">
        <v>109314.7</v>
      </c>
      <c r="C65" s="47">
        <v>116707.4</v>
      </c>
      <c r="D65" s="47">
        <v>114459.1</v>
      </c>
      <c r="E65" s="47">
        <v>113459.2</v>
      </c>
      <c r="F65" s="47">
        <v>108939.5</v>
      </c>
      <c r="G65" s="47">
        <v>109133.1</v>
      </c>
      <c r="H65" s="47">
        <v>115519</v>
      </c>
      <c r="I65" s="47">
        <v>110761.3</v>
      </c>
      <c r="J65" s="47">
        <v>110518.1</v>
      </c>
      <c r="K65" s="47">
        <v>104706.7</v>
      </c>
      <c r="L65" s="47">
        <v>100379.4</v>
      </c>
      <c r="M65" s="47">
        <v>107545.9</v>
      </c>
      <c r="N65" s="47">
        <v>99857.4</v>
      </c>
      <c r="O65" s="47">
        <v>101637.8</v>
      </c>
      <c r="P65" s="47">
        <v>99421.4</v>
      </c>
      <c r="Q65" s="47">
        <v>98638.1</v>
      </c>
      <c r="R65" s="47">
        <v>93645.7</v>
      </c>
      <c r="S65" s="47">
        <v>78104.2</v>
      </c>
      <c r="T65" s="47">
        <v>86033.6</v>
      </c>
      <c r="U65" s="47">
        <v>79812</v>
      </c>
      <c r="V65" s="47">
        <v>79275.2</v>
      </c>
      <c r="W65" s="47">
        <v>71671.9</v>
      </c>
      <c r="X65" s="47">
        <v>70275.7</v>
      </c>
      <c r="Y65" s="47">
        <v>71476.1</v>
      </c>
      <c r="Z65" s="47">
        <v>64793.1</v>
      </c>
    </row>
    <row r="66" spans="1:26" ht="12.75">
      <c r="A66" s="33" t="s">
        <v>305</v>
      </c>
      <c r="B66" s="47">
        <v>60308.2</v>
      </c>
      <c r="C66" s="47">
        <v>66199.9</v>
      </c>
      <c r="D66" s="47">
        <v>64316.8</v>
      </c>
      <c r="E66" s="47">
        <v>64383</v>
      </c>
      <c r="F66" s="47">
        <v>60372.6</v>
      </c>
      <c r="G66" s="47">
        <v>61464.3</v>
      </c>
      <c r="H66" s="47">
        <v>64964.1</v>
      </c>
      <c r="I66" s="47">
        <v>63710.8</v>
      </c>
      <c r="J66" s="47">
        <v>63973.8</v>
      </c>
      <c r="K66" s="47">
        <v>59594.7</v>
      </c>
      <c r="L66" s="47">
        <v>57248.8</v>
      </c>
      <c r="M66" s="47">
        <v>61913.3</v>
      </c>
      <c r="N66" s="47">
        <v>56546.7</v>
      </c>
      <c r="O66" s="47">
        <v>57141.5</v>
      </c>
      <c r="P66" s="47">
        <v>55483.7</v>
      </c>
      <c r="Q66" s="47">
        <v>54716.6</v>
      </c>
      <c r="R66" s="47">
        <v>52911.1</v>
      </c>
      <c r="S66" s="47">
        <v>41850.8</v>
      </c>
      <c r="T66" s="47">
        <v>47726.7</v>
      </c>
      <c r="U66" s="47">
        <v>43795</v>
      </c>
      <c r="V66" s="47">
        <v>43632.3</v>
      </c>
      <c r="W66" s="47">
        <v>38244.5</v>
      </c>
      <c r="X66" s="47">
        <v>37897.6</v>
      </c>
      <c r="Y66" s="47">
        <v>38533.4</v>
      </c>
      <c r="Z66" s="47">
        <v>33821</v>
      </c>
    </row>
    <row r="67" spans="1:26" ht="12.75">
      <c r="A67" s="33" t="s">
        <v>306</v>
      </c>
      <c r="B67" s="47">
        <v>996</v>
      </c>
      <c r="C67" s="47">
        <v>1033</v>
      </c>
      <c r="D67" s="47">
        <v>988.7</v>
      </c>
      <c r="E67" s="47">
        <v>988</v>
      </c>
      <c r="F67" s="47">
        <v>981.8</v>
      </c>
      <c r="G67" s="47">
        <v>1382.4</v>
      </c>
      <c r="H67" s="47">
        <v>1356.4</v>
      </c>
      <c r="I67" s="47">
        <v>1361.7</v>
      </c>
      <c r="J67" s="47">
        <v>1353</v>
      </c>
      <c r="K67" s="47">
        <v>1475.3</v>
      </c>
      <c r="L67" s="47">
        <v>1421.6</v>
      </c>
      <c r="M67" s="47">
        <v>1479.1</v>
      </c>
      <c r="N67" s="47">
        <v>1374.1</v>
      </c>
      <c r="O67" s="47">
        <v>1347.3</v>
      </c>
      <c r="P67" s="47">
        <v>1335.1</v>
      </c>
      <c r="Q67" s="47">
        <v>1322.7</v>
      </c>
      <c r="R67" s="47">
        <v>1243.1</v>
      </c>
      <c r="S67" s="47">
        <v>1169.3</v>
      </c>
      <c r="T67" s="47">
        <v>1083.2</v>
      </c>
      <c r="U67" s="47">
        <v>1092.1</v>
      </c>
      <c r="V67" s="47">
        <v>1084</v>
      </c>
      <c r="W67" s="47">
        <v>1044.6</v>
      </c>
      <c r="X67" s="47">
        <v>1009.2</v>
      </c>
      <c r="Y67" s="47">
        <v>1038.1</v>
      </c>
      <c r="Z67" s="47">
        <v>1024.1</v>
      </c>
    </row>
    <row r="68" spans="1:26" ht="12.75">
      <c r="A68" s="33" t="s">
        <v>307</v>
      </c>
      <c r="B68" s="47">
        <v>18594.5</v>
      </c>
      <c r="C68" s="47">
        <v>17778.5</v>
      </c>
      <c r="D68" s="47">
        <v>18733.8</v>
      </c>
      <c r="E68" s="47">
        <v>18956.4</v>
      </c>
      <c r="F68" s="47">
        <v>19089.6</v>
      </c>
      <c r="G68" s="47">
        <v>19356.9</v>
      </c>
      <c r="H68" s="47">
        <v>19400.1</v>
      </c>
      <c r="I68" s="47">
        <v>19344.9</v>
      </c>
      <c r="J68" s="47">
        <v>19094.8</v>
      </c>
      <c r="K68" s="47">
        <v>17039.3</v>
      </c>
      <c r="L68" s="47">
        <v>17337.9</v>
      </c>
      <c r="M68" s="47">
        <v>16638.7</v>
      </c>
      <c r="N68" s="47">
        <v>16210.4</v>
      </c>
      <c r="O68" s="47">
        <v>16427.3</v>
      </c>
      <c r="P68" s="47">
        <v>16671.8</v>
      </c>
      <c r="Q68" s="47">
        <v>16614.1</v>
      </c>
      <c r="R68" s="47">
        <v>15151.8</v>
      </c>
      <c r="S68" s="47">
        <v>14578.3</v>
      </c>
      <c r="T68" s="47">
        <v>14360.4</v>
      </c>
      <c r="U68" s="47">
        <v>13825</v>
      </c>
      <c r="V68" s="47">
        <v>13683.4</v>
      </c>
      <c r="W68" s="47">
        <v>13281.4</v>
      </c>
      <c r="X68" s="47">
        <v>12695.7</v>
      </c>
      <c r="Y68" s="47">
        <v>12849.3</v>
      </c>
      <c r="Z68" s="47">
        <v>12566.4</v>
      </c>
    </row>
    <row r="69" spans="1:26" ht="12.75">
      <c r="A69" s="33" t="s">
        <v>308</v>
      </c>
      <c r="B69" s="47">
        <v>26560.2</v>
      </c>
      <c r="C69" s="47">
        <v>28945.2</v>
      </c>
      <c r="D69" s="47">
        <v>28379.8</v>
      </c>
      <c r="E69" s="47">
        <v>27466.8</v>
      </c>
      <c r="F69" s="47">
        <v>26393.8</v>
      </c>
      <c r="G69" s="47">
        <v>24676.8</v>
      </c>
      <c r="H69" s="47">
        <v>28363.6</v>
      </c>
      <c r="I69" s="47">
        <v>25010.7</v>
      </c>
      <c r="J69" s="47">
        <v>24246.7</v>
      </c>
      <c r="K69" s="47">
        <v>25083.7</v>
      </c>
      <c r="L69" s="47">
        <v>22657.8</v>
      </c>
      <c r="M69" s="47">
        <v>25668</v>
      </c>
      <c r="N69" s="47">
        <v>23796.2</v>
      </c>
      <c r="O69" s="47">
        <v>24397</v>
      </c>
      <c r="P69" s="47">
        <v>23490.7</v>
      </c>
      <c r="Q69" s="47">
        <v>23397.8</v>
      </c>
      <c r="R69" s="47">
        <v>22194</v>
      </c>
      <c r="S69" s="47">
        <v>18327.8</v>
      </c>
      <c r="T69" s="47">
        <v>20824.5</v>
      </c>
      <c r="U69" s="47">
        <v>19322</v>
      </c>
      <c r="V69" s="47">
        <v>19041.4</v>
      </c>
      <c r="W69" s="47">
        <v>17083.1</v>
      </c>
      <c r="X69" s="47">
        <v>16376</v>
      </c>
      <c r="Y69" s="47">
        <v>16846.3</v>
      </c>
      <c r="Z69" s="47">
        <v>15283.5</v>
      </c>
    </row>
    <row r="70" spans="1:26" ht="12.75">
      <c r="A70" s="33" t="s">
        <v>309</v>
      </c>
      <c r="B70" s="47">
        <v>2855.8</v>
      </c>
      <c r="C70" s="47">
        <v>2750.8</v>
      </c>
      <c r="D70" s="47">
        <v>2039.9</v>
      </c>
      <c r="E70" s="47">
        <v>1665</v>
      </c>
      <c r="F70" s="47">
        <v>2101.8</v>
      </c>
      <c r="G70" s="47">
        <v>2252.7</v>
      </c>
      <c r="H70" s="47">
        <v>1434.8</v>
      </c>
      <c r="I70" s="47">
        <v>1333.2</v>
      </c>
      <c r="J70" s="47">
        <v>1849.9</v>
      </c>
      <c r="K70" s="47">
        <v>1513.7</v>
      </c>
      <c r="L70" s="47">
        <v>1713.3</v>
      </c>
      <c r="M70" s="47">
        <v>1846.9</v>
      </c>
      <c r="N70" s="47">
        <v>1930.1</v>
      </c>
      <c r="O70" s="47">
        <v>2324.6</v>
      </c>
      <c r="P70" s="47">
        <v>2440.2</v>
      </c>
      <c r="Q70" s="47">
        <v>2586.9</v>
      </c>
      <c r="R70" s="47">
        <v>2145.7</v>
      </c>
      <c r="S70" s="47">
        <v>2178</v>
      </c>
      <c r="T70" s="47">
        <v>2038.6</v>
      </c>
      <c r="U70" s="47">
        <v>1777.9</v>
      </c>
      <c r="V70" s="47">
        <v>1834.1</v>
      </c>
      <c r="W70" s="47">
        <v>2018.2</v>
      </c>
      <c r="X70" s="47">
        <v>2297.1</v>
      </c>
      <c r="Y70" s="47">
        <v>2208.9</v>
      </c>
      <c r="Z70" s="47">
        <v>2098.1</v>
      </c>
    </row>
    <row r="73" spans="1:26" ht="12.75">
      <c r="A73" s="49" t="s">
        <v>363</v>
      </c>
      <c r="B73" s="35">
        <f>B30</f>
        <v>39082.4</v>
      </c>
      <c r="C73" s="35">
        <f aca="true" t="shared" si="0" ref="C73:Z73">C30</f>
        <v>38055</v>
      </c>
      <c r="D73" s="35">
        <f t="shared" si="0"/>
        <v>38962.1</v>
      </c>
      <c r="E73" s="35">
        <f t="shared" si="0"/>
        <v>40427.7</v>
      </c>
      <c r="F73" s="35">
        <f t="shared" si="0"/>
        <v>42140.6</v>
      </c>
      <c r="G73" s="35">
        <f t="shared" si="0"/>
        <v>41641</v>
      </c>
      <c r="H73" s="35">
        <f t="shared" si="0"/>
        <v>42789.9</v>
      </c>
      <c r="I73" s="35">
        <f t="shared" si="0"/>
        <v>42457.6</v>
      </c>
      <c r="J73" s="35">
        <f t="shared" si="0"/>
        <v>43475.7</v>
      </c>
      <c r="K73" s="35">
        <f t="shared" si="0"/>
        <v>40702.1</v>
      </c>
      <c r="L73" s="35">
        <f t="shared" si="0"/>
        <v>40116.6</v>
      </c>
      <c r="M73" s="35">
        <f t="shared" si="0"/>
        <v>40168.4</v>
      </c>
      <c r="N73" s="35">
        <f t="shared" si="0"/>
        <v>40601.8</v>
      </c>
      <c r="O73" s="35">
        <f t="shared" si="0"/>
        <v>41112.5</v>
      </c>
      <c r="P73" s="35">
        <f t="shared" si="0"/>
        <v>42282.4</v>
      </c>
      <c r="Q73" s="35">
        <f t="shared" si="0"/>
        <v>43119.1</v>
      </c>
      <c r="R73" s="35">
        <f t="shared" si="0"/>
        <v>41698.9</v>
      </c>
      <c r="S73" s="35">
        <f t="shared" si="0"/>
        <v>41349.3</v>
      </c>
      <c r="T73" s="35">
        <f t="shared" si="0"/>
        <v>41418.6</v>
      </c>
      <c r="U73" s="35">
        <f t="shared" si="0"/>
        <v>38564.2</v>
      </c>
      <c r="V73" s="35">
        <f t="shared" si="0"/>
        <v>37897.4</v>
      </c>
      <c r="W73" s="35">
        <f t="shared" si="0"/>
        <v>36092.4</v>
      </c>
      <c r="X73" s="35">
        <f t="shared" si="0"/>
        <v>34878.7</v>
      </c>
      <c r="Y73" s="35">
        <f t="shared" si="0"/>
        <v>32215.6</v>
      </c>
      <c r="Z73" s="35">
        <f t="shared" si="0"/>
        <v>31049.6</v>
      </c>
    </row>
    <row r="74" spans="1:26" ht="12.75">
      <c r="A74" s="49" t="s">
        <v>364</v>
      </c>
      <c r="B74" s="35">
        <f>B34</f>
        <v>81099.1</v>
      </c>
      <c r="C74" s="35">
        <f aca="true" t="shared" si="1" ref="C74:Z74">C34</f>
        <v>81841.3</v>
      </c>
      <c r="D74" s="35">
        <f t="shared" si="1"/>
        <v>82768.8</v>
      </c>
      <c r="E74" s="35">
        <f t="shared" si="1"/>
        <v>77066.5</v>
      </c>
      <c r="F74" s="35">
        <f t="shared" si="1"/>
        <v>84224.4</v>
      </c>
      <c r="G74" s="35">
        <f t="shared" si="1"/>
        <v>91597.1</v>
      </c>
      <c r="H74" s="35">
        <f t="shared" si="1"/>
        <v>89900.8</v>
      </c>
      <c r="I74" s="35">
        <f t="shared" si="1"/>
        <v>94692.7</v>
      </c>
      <c r="J74" s="35">
        <f t="shared" si="1"/>
        <v>95613.1</v>
      </c>
      <c r="K74" s="35">
        <f t="shared" si="1"/>
        <v>93849.7</v>
      </c>
      <c r="L74" s="35">
        <f t="shared" si="1"/>
        <v>95691.9</v>
      </c>
      <c r="M74" s="35">
        <f t="shared" si="1"/>
        <v>94838.9</v>
      </c>
      <c r="N74" s="35">
        <f t="shared" si="1"/>
        <v>97914.9</v>
      </c>
      <c r="O74" s="35">
        <f t="shared" si="1"/>
        <v>97911.8</v>
      </c>
      <c r="P74" s="35">
        <f t="shared" si="1"/>
        <v>99881.4</v>
      </c>
      <c r="Q74" s="35">
        <f t="shared" si="1"/>
        <v>101708.7</v>
      </c>
      <c r="R74" s="35">
        <f t="shared" si="1"/>
        <v>102193.4</v>
      </c>
      <c r="S74" s="35">
        <f t="shared" si="1"/>
        <v>100025.3</v>
      </c>
      <c r="T74" s="35">
        <f t="shared" si="1"/>
        <v>96485.7</v>
      </c>
      <c r="U74" s="35">
        <f t="shared" si="1"/>
        <v>88569.4</v>
      </c>
      <c r="V74" s="35">
        <f t="shared" si="1"/>
        <v>92039.1</v>
      </c>
      <c r="W74" s="35">
        <f t="shared" si="1"/>
        <v>88798.7</v>
      </c>
      <c r="X74" s="35">
        <f t="shared" si="1"/>
        <v>85203.2</v>
      </c>
      <c r="Y74" s="35">
        <f t="shared" si="1"/>
        <v>82424.4</v>
      </c>
      <c r="Z74" s="35">
        <f t="shared" si="1"/>
        <v>84019.8</v>
      </c>
    </row>
    <row r="75" spans="1:26" ht="12.75">
      <c r="A75" t="s">
        <v>359</v>
      </c>
      <c r="B75" s="35">
        <f>B43</f>
        <v>59015.8</v>
      </c>
      <c r="C75" s="35">
        <f aca="true" t="shared" si="2" ref="C75:Z75">C43</f>
        <v>59967</v>
      </c>
      <c r="D75" s="35">
        <f t="shared" si="2"/>
        <v>55652</v>
      </c>
      <c r="E75" s="35">
        <f t="shared" si="2"/>
        <v>55646.7</v>
      </c>
      <c r="F75" s="35">
        <f t="shared" si="2"/>
        <v>56956.3</v>
      </c>
      <c r="G75" s="35">
        <f t="shared" si="2"/>
        <v>56561.7</v>
      </c>
      <c r="H75" s="35">
        <f t="shared" si="2"/>
        <v>56176.5</v>
      </c>
      <c r="I75" s="35">
        <f t="shared" si="2"/>
        <v>57400.9</v>
      </c>
      <c r="J75" s="35">
        <f t="shared" si="2"/>
        <v>57684.8</v>
      </c>
      <c r="K75" s="35">
        <f t="shared" si="2"/>
        <v>55256.2</v>
      </c>
      <c r="L75" s="35">
        <f t="shared" si="2"/>
        <v>52959.1</v>
      </c>
      <c r="M75" s="35">
        <f t="shared" si="2"/>
        <v>54071.3</v>
      </c>
      <c r="N75" s="35">
        <f t="shared" si="2"/>
        <v>51509.8</v>
      </c>
      <c r="O75" s="35">
        <f t="shared" si="2"/>
        <v>52412.4</v>
      </c>
      <c r="P75" s="35">
        <f t="shared" si="2"/>
        <v>50139.8</v>
      </c>
      <c r="Q75" s="35">
        <f t="shared" si="2"/>
        <v>47323.5</v>
      </c>
      <c r="R75" s="35">
        <f t="shared" si="2"/>
        <v>46428.6</v>
      </c>
      <c r="S75" s="35">
        <f t="shared" si="2"/>
        <v>46155.2</v>
      </c>
      <c r="T75" s="35">
        <f t="shared" si="2"/>
        <v>43011.3</v>
      </c>
      <c r="U75" s="35">
        <f t="shared" si="2"/>
        <v>36925.8</v>
      </c>
      <c r="V75" s="35">
        <f t="shared" si="2"/>
        <v>36084.8</v>
      </c>
      <c r="W75" s="35">
        <f t="shared" si="2"/>
        <v>32930.4</v>
      </c>
      <c r="X75" s="35">
        <f t="shared" si="2"/>
        <v>30946.4</v>
      </c>
      <c r="Y75" s="35">
        <f t="shared" si="2"/>
        <v>28736.7</v>
      </c>
      <c r="Z75" s="35">
        <f t="shared" si="2"/>
        <v>27671.3</v>
      </c>
    </row>
    <row r="76" spans="1:26" ht="12.75">
      <c r="A76" t="s">
        <v>360</v>
      </c>
      <c r="B76" s="35">
        <f>B59</f>
        <v>237771.5</v>
      </c>
      <c r="C76" s="35">
        <f aca="true" t="shared" si="3" ref="C76:Z76">C59</f>
        <v>240779.6</v>
      </c>
      <c r="D76" s="35">
        <f t="shared" si="3"/>
        <v>248173</v>
      </c>
      <c r="E76" s="35">
        <f t="shared" si="3"/>
        <v>250757.7</v>
      </c>
      <c r="F76" s="35">
        <f t="shared" si="3"/>
        <v>253090.5</v>
      </c>
      <c r="G76" s="35">
        <f t="shared" si="3"/>
        <v>255923.8</v>
      </c>
      <c r="H76" s="35">
        <f t="shared" si="3"/>
        <v>263968.2</v>
      </c>
      <c r="I76" s="35">
        <f t="shared" si="3"/>
        <v>267920.6</v>
      </c>
      <c r="J76" s="35">
        <f t="shared" si="3"/>
        <v>276833.5</v>
      </c>
      <c r="K76" s="35">
        <f t="shared" si="3"/>
        <v>283407.8</v>
      </c>
      <c r="L76" s="35">
        <f t="shared" si="3"/>
        <v>282521.8</v>
      </c>
      <c r="M76" s="35">
        <f t="shared" si="3"/>
        <v>286571.1</v>
      </c>
      <c r="N76" s="35">
        <f t="shared" si="3"/>
        <v>290042.1</v>
      </c>
      <c r="O76" s="35">
        <f t="shared" si="3"/>
        <v>292355.2</v>
      </c>
      <c r="P76" s="35">
        <f t="shared" si="3"/>
        <v>298236.4</v>
      </c>
      <c r="Q76" s="35">
        <f t="shared" si="3"/>
        <v>297724</v>
      </c>
      <c r="R76" s="35">
        <f t="shared" si="3"/>
        <v>301078.1</v>
      </c>
      <c r="S76" s="35">
        <f t="shared" si="3"/>
        <v>303319.9</v>
      </c>
      <c r="T76" s="35">
        <f t="shared" si="3"/>
        <v>296856.5</v>
      </c>
      <c r="U76" s="35">
        <f t="shared" si="3"/>
        <v>287988.2</v>
      </c>
      <c r="V76" s="35">
        <f t="shared" si="3"/>
        <v>285394.4</v>
      </c>
      <c r="W76" s="35">
        <f t="shared" si="3"/>
        <v>281932.4</v>
      </c>
      <c r="X76" s="35">
        <f t="shared" si="3"/>
        <v>271083.4</v>
      </c>
      <c r="Y76" s="35">
        <f t="shared" si="3"/>
        <v>270238.2</v>
      </c>
      <c r="Z76" s="35">
        <f t="shared" si="3"/>
        <v>274173.8</v>
      </c>
    </row>
    <row r="77" spans="1:26" ht="12.75">
      <c r="A77" t="s">
        <v>361</v>
      </c>
      <c r="B77" s="35">
        <f>B60+B61</f>
        <v>29625.5</v>
      </c>
      <c r="C77" s="35">
        <f aca="true" t="shared" si="4" ref="C77:Z77">C60+C61</f>
        <v>28625.5</v>
      </c>
      <c r="D77" s="35">
        <f t="shared" si="4"/>
        <v>30478.199999999997</v>
      </c>
      <c r="E77" s="35">
        <f t="shared" si="4"/>
        <v>31738.8</v>
      </c>
      <c r="F77" s="35">
        <f t="shared" si="4"/>
        <v>32930.5</v>
      </c>
      <c r="G77" s="35">
        <f t="shared" si="4"/>
        <v>34263.4</v>
      </c>
      <c r="H77" s="35">
        <f t="shared" si="4"/>
        <v>35721.8</v>
      </c>
      <c r="I77" s="35">
        <f t="shared" si="4"/>
        <v>37638.1</v>
      </c>
      <c r="J77" s="35">
        <f t="shared" si="4"/>
        <v>40082.7</v>
      </c>
      <c r="K77" s="35">
        <f t="shared" si="4"/>
        <v>42682.7</v>
      </c>
      <c r="L77" s="35">
        <f t="shared" si="4"/>
        <v>44915.600000000006</v>
      </c>
      <c r="M77" s="35">
        <f t="shared" si="4"/>
        <v>43695.700000000004</v>
      </c>
      <c r="N77" s="35">
        <f t="shared" si="4"/>
        <v>43107.4</v>
      </c>
      <c r="O77" s="35">
        <f t="shared" si="4"/>
        <v>44433.1</v>
      </c>
      <c r="P77" s="35">
        <f t="shared" si="4"/>
        <v>47614.4</v>
      </c>
      <c r="Q77" s="35">
        <f t="shared" si="4"/>
        <v>50030</v>
      </c>
      <c r="R77" s="35">
        <f t="shared" si="4"/>
        <v>51680.2</v>
      </c>
      <c r="S77" s="35">
        <f t="shared" si="4"/>
        <v>53488.600000000006</v>
      </c>
      <c r="T77" s="35">
        <f t="shared" si="4"/>
        <v>53495.6</v>
      </c>
      <c r="U77" s="35">
        <f t="shared" si="4"/>
        <v>49259.100000000006</v>
      </c>
      <c r="V77" s="35">
        <f t="shared" si="4"/>
        <v>49275.9</v>
      </c>
      <c r="W77" s="35">
        <f t="shared" si="4"/>
        <v>50616.3</v>
      </c>
      <c r="X77" s="35">
        <f t="shared" si="4"/>
        <v>49350.700000000004</v>
      </c>
      <c r="Y77" s="35">
        <f t="shared" si="4"/>
        <v>49122.299999999996</v>
      </c>
      <c r="Z77" s="35">
        <f t="shared" si="4"/>
        <v>49566.399999999994</v>
      </c>
    </row>
    <row r="78" spans="1:26" ht="12.75">
      <c r="A78" t="s">
        <v>365</v>
      </c>
      <c r="B78" s="35">
        <f>B20+B62</f>
        <v>41675.700000000004</v>
      </c>
      <c r="C78" s="35">
        <f aca="true" t="shared" si="5" ref="C78:Z78">C20+C62</f>
        <v>41435.6</v>
      </c>
      <c r="D78" s="35">
        <f t="shared" si="5"/>
        <v>41898.7</v>
      </c>
      <c r="E78" s="35">
        <f t="shared" si="5"/>
        <v>42359.3</v>
      </c>
      <c r="F78" s="35">
        <f t="shared" si="5"/>
        <v>41221.100000000006</v>
      </c>
      <c r="G78" s="35">
        <f t="shared" si="5"/>
        <v>40847.5</v>
      </c>
      <c r="H78" s="35">
        <f t="shared" si="5"/>
        <v>43272.7</v>
      </c>
      <c r="I78" s="35">
        <f t="shared" si="5"/>
        <v>46069.5</v>
      </c>
      <c r="J78" s="35">
        <f t="shared" si="5"/>
        <v>47805.4</v>
      </c>
      <c r="K78" s="35">
        <f t="shared" si="5"/>
        <v>45932.9</v>
      </c>
      <c r="L78" s="35">
        <f t="shared" si="5"/>
        <v>48013.7</v>
      </c>
      <c r="M78" s="35">
        <f t="shared" si="5"/>
        <v>49238.1</v>
      </c>
      <c r="N78" s="35">
        <f t="shared" si="5"/>
        <v>50142.2</v>
      </c>
      <c r="O78" s="35">
        <f t="shared" si="5"/>
        <v>52001.899999999994</v>
      </c>
      <c r="P78" s="35">
        <f t="shared" si="5"/>
        <v>54571.100000000006</v>
      </c>
      <c r="Q78" s="35">
        <f t="shared" si="5"/>
        <v>55500.1</v>
      </c>
      <c r="R78" s="35">
        <f t="shared" si="5"/>
        <v>59442</v>
      </c>
      <c r="S78" s="35">
        <f t="shared" si="5"/>
        <v>61250.4</v>
      </c>
      <c r="T78" s="35">
        <f t="shared" si="5"/>
        <v>61000.700000000004</v>
      </c>
      <c r="U78" s="35">
        <f t="shared" si="5"/>
        <v>55265.9</v>
      </c>
      <c r="V78" s="35">
        <f t="shared" si="5"/>
        <v>54833.8</v>
      </c>
      <c r="W78" s="35">
        <f t="shared" si="5"/>
        <v>54278.700000000004</v>
      </c>
      <c r="X78" s="35">
        <f t="shared" si="5"/>
        <v>50467.700000000004</v>
      </c>
      <c r="Y78" s="35">
        <f t="shared" si="5"/>
        <v>47624.9</v>
      </c>
      <c r="Z78" s="35">
        <f t="shared" si="5"/>
        <v>45917</v>
      </c>
    </row>
    <row r="79" spans="1:26" ht="12.75">
      <c r="A79" t="s">
        <v>362</v>
      </c>
      <c r="B79" s="35">
        <f>B58+B63+B64</f>
        <v>4365.6</v>
      </c>
      <c r="C79" s="35">
        <f aca="true" t="shared" si="6" ref="C79:Z79">C58+C63+C64</f>
        <v>4276.6</v>
      </c>
      <c r="D79" s="35">
        <f t="shared" si="6"/>
        <v>4305.3</v>
      </c>
      <c r="E79" s="35">
        <f t="shared" si="6"/>
        <v>4141.6</v>
      </c>
      <c r="F79" s="35">
        <f t="shared" si="6"/>
        <v>4008.6</v>
      </c>
      <c r="G79" s="35">
        <f t="shared" si="6"/>
        <v>3992</v>
      </c>
      <c r="H79" s="35">
        <f t="shared" si="6"/>
        <v>3975.7999999999997</v>
      </c>
      <c r="I79" s="35">
        <f t="shared" si="6"/>
        <v>3951.3</v>
      </c>
      <c r="J79" s="35">
        <f t="shared" si="6"/>
        <v>3930.8</v>
      </c>
      <c r="K79" s="35">
        <f t="shared" si="6"/>
        <v>3734.9</v>
      </c>
      <c r="L79" s="35">
        <f t="shared" si="6"/>
        <v>3669.8</v>
      </c>
      <c r="M79" s="35">
        <f t="shared" si="6"/>
        <v>3345.5</v>
      </c>
      <c r="N79" s="35">
        <f t="shared" si="6"/>
        <v>3325.5</v>
      </c>
      <c r="O79" s="35">
        <f t="shared" si="6"/>
        <v>3350.7999999999997</v>
      </c>
      <c r="P79" s="35">
        <f t="shared" si="6"/>
        <v>3472</v>
      </c>
      <c r="Q79" s="35">
        <f t="shared" si="6"/>
        <v>3292.6</v>
      </c>
      <c r="R79" s="35">
        <f t="shared" si="6"/>
        <v>3085.5</v>
      </c>
      <c r="S79" s="35">
        <f t="shared" si="6"/>
        <v>3286.7999999999997</v>
      </c>
      <c r="T79" s="35">
        <f t="shared" si="6"/>
        <v>3190.2</v>
      </c>
      <c r="U79" s="35">
        <f t="shared" si="6"/>
        <v>2903</v>
      </c>
      <c r="V79" s="35">
        <f t="shared" si="6"/>
        <v>2902</v>
      </c>
      <c r="W79" s="35">
        <f t="shared" si="6"/>
        <v>2869.2000000000003</v>
      </c>
      <c r="X79" s="35">
        <f t="shared" si="6"/>
        <v>3598.8</v>
      </c>
      <c r="Y79" s="35">
        <f t="shared" si="6"/>
        <v>2552.5</v>
      </c>
      <c r="Z79" s="35">
        <f t="shared" si="6"/>
        <v>2457.9</v>
      </c>
    </row>
    <row r="80" spans="1:26" ht="12.75">
      <c r="A80" s="33" t="s">
        <v>305</v>
      </c>
      <c r="B80" s="35">
        <f>B66</f>
        <v>60308.2</v>
      </c>
      <c r="C80" s="35">
        <f aca="true" t="shared" si="7" ref="C80:Z83">C66</f>
        <v>66199.9</v>
      </c>
      <c r="D80" s="35">
        <f t="shared" si="7"/>
        <v>64316.8</v>
      </c>
      <c r="E80" s="35">
        <f t="shared" si="7"/>
        <v>64383</v>
      </c>
      <c r="F80" s="35">
        <f t="shared" si="7"/>
        <v>60372.6</v>
      </c>
      <c r="G80" s="35">
        <f t="shared" si="7"/>
        <v>61464.3</v>
      </c>
      <c r="H80" s="35">
        <f t="shared" si="7"/>
        <v>64964.1</v>
      </c>
      <c r="I80" s="35">
        <f t="shared" si="7"/>
        <v>63710.8</v>
      </c>
      <c r="J80" s="35">
        <f t="shared" si="7"/>
        <v>63973.8</v>
      </c>
      <c r="K80" s="35">
        <f t="shared" si="7"/>
        <v>59594.7</v>
      </c>
      <c r="L80" s="35">
        <f t="shared" si="7"/>
        <v>57248.8</v>
      </c>
      <c r="M80" s="35">
        <f t="shared" si="7"/>
        <v>61913.3</v>
      </c>
      <c r="N80" s="35">
        <f t="shared" si="7"/>
        <v>56546.7</v>
      </c>
      <c r="O80" s="35">
        <f t="shared" si="7"/>
        <v>57141.5</v>
      </c>
      <c r="P80" s="35">
        <f t="shared" si="7"/>
        <v>55483.7</v>
      </c>
      <c r="Q80" s="35">
        <f t="shared" si="7"/>
        <v>54716.6</v>
      </c>
      <c r="R80" s="35">
        <f t="shared" si="7"/>
        <v>52911.1</v>
      </c>
      <c r="S80" s="35">
        <f t="shared" si="7"/>
        <v>41850.8</v>
      </c>
      <c r="T80" s="35">
        <f t="shared" si="7"/>
        <v>47726.7</v>
      </c>
      <c r="U80" s="35">
        <f t="shared" si="7"/>
        <v>43795</v>
      </c>
      <c r="V80" s="35">
        <f t="shared" si="7"/>
        <v>43632.3</v>
      </c>
      <c r="W80" s="35">
        <f t="shared" si="7"/>
        <v>38244.5</v>
      </c>
      <c r="X80" s="35">
        <f t="shared" si="7"/>
        <v>37897.6</v>
      </c>
      <c r="Y80" s="35">
        <f t="shared" si="7"/>
        <v>38533.4</v>
      </c>
      <c r="Z80" s="35">
        <f t="shared" si="7"/>
        <v>33821</v>
      </c>
    </row>
    <row r="81" spans="1:26" ht="12.75">
      <c r="A81" s="33" t="s">
        <v>306</v>
      </c>
      <c r="B81" s="35">
        <f aca="true" t="shared" si="8" ref="B81:Q83">B67</f>
        <v>996</v>
      </c>
      <c r="C81" s="35">
        <f t="shared" si="8"/>
        <v>1033</v>
      </c>
      <c r="D81" s="35">
        <f t="shared" si="8"/>
        <v>988.7</v>
      </c>
      <c r="E81" s="35">
        <f t="shared" si="8"/>
        <v>988</v>
      </c>
      <c r="F81" s="35">
        <f t="shared" si="8"/>
        <v>981.8</v>
      </c>
      <c r="G81" s="35">
        <f t="shared" si="8"/>
        <v>1382.4</v>
      </c>
      <c r="H81" s="35">
        <f t="shared" si="8"/>
        <v>1356.4</v>
      </c>
      <c r="I81" s="35">
        <f t="shared" si="8"/>
        <v>1361.7</v>
      </c>
      <c r="J81" s="35">
        <f t="shared" si="8"/>
        <v>1353</v>
      </c>
      <c r="K81" s="35">
        <f t="shared" si="8"/>
        <v>1475.3</v>
      </c>
      <c r="L81" s="35">
        <f t="shared" si="8"/>
        <v>1421.6</v>
      </c>
      <c r="M81" s="35">
        <f t="shared" si="8"/>
        <v>1479.1</v>
      </c>
      <c r="N81" s="35">
        <f t="shared" si="8"/>
        <v>1374.1</v>
      </c>
      <c r="O81" s="35">
        <f t="shared" si="8"/>
        <v>1347.3</v>
      </c>
      <c r="P81" s="35">
        <f t="shared" si="8"/>
        <v>1335.1</v>
      </c>
      <c r="Q81" s="35">
        <f t="shared" si="8"/>
        <v>1322.7</v>
      </c>
      <c r="R81" s="35">
        <f t="shared" si="7"/>
        <v>1243.1</v>
      </c>
      <c r="S81" s="35">
        <f t="shared" si="7"/>
        <v>1169.3</v>
      </c>
      <c r="T81" s="35">
        <f t="shared" si="7"/>
        <v>1083.2</v>
      </c>
      <c r="U81" s="35">
        <f t="shared" si="7"/>
        <v>1092.1</v>
      </c>
      <c r="V81" s="35">
        <f t="shared" si="7"/>
        <v>1084</v>
      </c>
      <c r="W81" s="35">
        <f t="shared" si="7"/>
        <v>1044.6</v>
      </c>
      <c r="X81" s="35">
        <f t="shared" si="7"/>
        <v>1009.2</v>
      </c>
      <c r="Y81" s="35">
        <f t="shared" si="7"/>
        <v>1038.1</v>
      </c>
      <c r="Z81" s="35">
        <f t="shared" si="7"/>
        <v>1024.1</v>
      </c>
    </row>
    <row r="82" spans="1:26" ht="12.75">
      <c r="A82" s="33" t="s">
        <v>307</v>
      </c>
      <c r="B82" s="35">
        <f t="shared" si="8"/>
        <v>18594.5</v>
      </c>
      <c r="C82" s="35">
        <f t="shared" si="7"/>
        <v>17778.5</v>
      </c>
      <c r="D82" s="35">
        <f t="shared" si="7"/>
        <v>18733.8</v>
      </c>
      <c r="E82" s="35">
        <f t="shared" si="7"/>
        <v>18956.4</v>
      </c>
      <c r="F82" s="35">
        <f t="shared" si="7"/>
        <v>19089.6</v>
      </c>
      <c r="G82" s="35">
        <f t="shared" si="7"/>
        <v>19356.9</v>
      </c>
      <c r="H82" s="35">
        <f t="shared" si="7"/>
        <v>19400.1</v>
      </c>
      <c r="I82" s="35">
        <f t="shared" si="7"/>
        <v>19344.9</v>
      </c>
      <c r="J82" s="35">
        <f t="shared" si="7"/>
        <v>19094.8</v>
      </c>
      <c r="K82" s="35">
        <f t="shared" si="7"/>
        <v>17039.3</v>
      </c>
      <c r="L82" s="35">
        <f t="shared" si="7"/>
        <v>17337.9</v>
      </c>
      <c r="M82" s="35">
        <f t="shared" si="7"/>
        <v>16638.7</v>
      </c>
      <c r="N82" s="35">
        <f t="shared" si="7"/>
        <v>16210.4</v>
      </c>
      <c r="O82" s="35">
        <f t="shared" si="7"/>
        <v>16427.3</v>
      </c>
      <c r="P82" s="35">
        <f t="shared" si="7"/>
        <v>16671.8</v>
      </c>
      <c r="Q82" s="35">
        <f t="shared" si="7"/>
        <v>16614.1</v>
      </c>
      <c r="R82" s="35">
        <f t="shared" si="7"/>
        <v>15151.8</v>
      </c>
      <c r="S82" s="35">
        <f t="shared" si="7"/>
        <v>14578.3</v>
      </c>
      <c r="T82" s="35">
        <f t="shared" si="7"/>
        <v>14360.4</v>
      </c>
      <c r="U82" s="35">
        <f t="shared" si="7"/>
        <v>13825</v>
      </c>
      <c r="V82" s="35">
        <f t="shared" si="7"/>
        <v>13683.4</v>
      </c>
      <c r="W82" s="35">
        <f t="shared" si="7"/>
        <v>13281.4</v>
      </c>
      <c r="X82" s="35">
        <f t="shared" si="7"/>
        <v>12695.7</v>
      </c>
      <c r="Y82" s="35">
        <f t="shared" si="7"/>
        <v>12849.3</v>
      </c>
      <c r="Z82" s="35">
        <f t="shared" si="7"/>
        <v>12566.4</v>
      </c>
    </row>
    <row r="83" spans="1:26" ht="12.75">
      <c r="A83" s="33" t="s">
        <v>308</v>
      </c>
      <c r="B83" s="35">
        <f t="shared" si="8"/>
        <v>26560.2</v>
      </c>
      <c r="C83" s="35">
        <f t="shared" si="7"/>
        <v>28945.2</v>
      </c>
      <c r="D83" s="35">
        <f t="shared" si="7"/>
        <v>28379.8</v>
      </c>
      <c r="E83" s="35">
        <f t="shared" si="7"/>
        <v>27466.8</v>
      </c>
      <c r="F83" s="35">
        <f t="shared" si="7"/>
        <v>26393.8</v>
      </c>
      <c r="G83" s="35">
        <f t="shared" si="7"/>
        <v>24676.8</v>
      </c>
      <c r="H83" s="35">
        <f t="shared" si="7"/>
        <v>28363.6</v>
      </c>
      <c r="I83" s="35">
        <f t="shared" si="7"/>
        <v>25010.7</v>
      </c>
      <c r="J83" s="35">
        <f t="shared" si="7"/>
        <v>24246.7</v>
      </c>
      <c r="K83" s="35">
        <f t="shared" si="7"/>
        <v>25083.7</v>
      </c>
      <c r="L83" s="35">
        <f t="shared" si="7"/>
        <v>22657.8</v>
      </c>
      <c r="M83" s="35">
        <f t="shared" si="7"/>
        <v>25668</v>
      </c>
      <c r="N83" s="35">
        <f t="shared" si="7"/>
        <v>23796.2</v>
      </c>
      <c r="O83" s="35">
        <f t="shared" si="7"/>
        <v>24397</v>
      </c>
      <c r="P83" s="35">
        <f t="shared" si="7"/>
        <v>23490.7</v>
      </c>
      <c r="Q83" s="35">
        <f t="shared" si="7"/>
        <v>23397.8</v>
      </c>
      <c r="R83" s="35">
        <f t="shared" si="7"/>
        <v>22194</v>
      </c>
      <c r="S83" s="35">
        <f t="shared" si="7"/>
        <v>18327.8</v>
      </c>
      <c r="T83" s="35">
        <f t="shared" si="7"/>
        <v>20824.5</v>
      </c>
      <c r="U83" s="35">
        <f t="shared" si="7"/>
        <v>19322</v>
      </c>
      <c r="V83" s="35">
        <f t="shared" si="7"/>
        <v>19041.4</v>
      </c>
      <c r="W83" s="35">
        <f t="shared" si="7"/>
        <v>17083.1</v>
      </c>
      <c r="X83" s="35">
        <f t="shared" si="7"/>
        <v>16376</v>
      </c>
      <c r="Y83" s="35">
        <f t="shared" si="7"/>
        <v>16846.3</v>
      </c>
      <c r="Z83" s="35">
        <f t="shared" si="7"/>
        <v>15283.5</v>
      </c>
    </row>
    <row r="84" ht="12.75">
      <c r="B84" s="89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zoomScale="85" zoomScaleNormal="85" workbookViewId="0" topLeftCell="A1"/>
  </sheetViews>
  <sheetFormatPr defaultColWidth="9.140625" defaultRowHeight="12.75"/>
  <cols>
    <col min="1" max="1" width="22.57421875" style="0" customWidth="1"/>
  </cols>
  <sheetData>
    <row r="1" ht="12.75">
      <c r="A1" s="31" t="s">
        <v>32</v>
      </c>
    </row>
    <row r="3" spans="1:2" ht="12.75">
      <c r="A3" s="31" t="s">
        <v>0</v>
      </c>
      <c r="B3" s="32">
        <v>42530.510347222225</v>
      </c>
    </row>
    <row r="4" spans="1:2" ht="12.75">
      <c r="A4" s="31" t="s">
        <v>1</v>
      </c>
      <c r="B4" s="32">
        <v>42601.49463410879</v>
      </c>
    </row>
    <row r="5" spans="1:2" ht="12.75">
      <c r="A5" s="31" t="s">
        <v>2</v>
      </c>
      <c r="B5" s="31" t="s">
        <v>3</v>
      </c>
    </row>
    <row r="7" spans="1:2" ht="12.75">
      <c r="A7" s="31" t="s">
        <v>4</v>
      </c>
      <c r="B7" s="31" t="s">
        <v>180</v>
      </c>
    </row>
    <row r="8" spans="1:2" ht="12.75">
      <c r="A8" s="31" t="s">
        <v>5</v>
      </c>
      <c r="B8" s="31" t="s">
        <v>181</v>
      </c>
    </row>
    <row r="9" spans="1:2" ht="12.75">
      <c r="A9" s="31" t="s">
        <v>35</v>
      </c>
      <c r="B9" s="31" t="s">
        <v>245</v>
      </c>
    </row>
    <row r="11" spans="1:26" ht="12.75">
      <c r="A11" s="33" t="s">
        <v>182</v>
      </c>
      <c r="B11" s="33" t="s">
        <v>7</v>
      </c>
      <c r="C11" s="33" t="s">
        <v>8</v>
      </c>
      <c r="D11" s="33" t="s">
        <v>9</v>
      </c>
      <c r="E11" s="33" t="s">
        <v>10</v>
      </c>
      <c r="F11" s="33" t="s">
        <v>11</v>
      </c>
      <c r="G11" s="33" t="s">
        <v>12</v>
      </c>
      <c r="H11" s="33" t="s">
        <v>13</v>
      </c>
      <c r="I11" s="33" t="s">
        <v>14</v>
      </c>
      <c r="J11" s="33" t="s">
        <v>15</v>
      </c>
      <c r="K11" s="33" t="s">
        <v>16</v>
      </c>
      <c r="L11" s="33" t="s">
        <v>17</v>
      </c>
      <c r="M11" s="33" t="s">
        <v>18</v>
      </c>
      <c r="N11" s="33" t="s">
        <v>19</v>
      </c>
      <c r="O11" s="33" t="s">
        <v>20</v>
      </c>
      <c r="P11" s="33" t="s">
        <v>21</v>
      </c>
      <c r="Q11" s="33" t="s">
        <v>22</v>
      </c>
      <c r="R11" s="33" t="s">
        <v>23</v>
      </c>
      <c r="S11" s="33" t="s">
        <v>24</v>
      </c>
      <c r="T11" s="33" t="s">
        <v>25</v>
      </c>
      <c r="U11" s="33" t="s">
        <v>26</v>
      </c>
      <c r="V11" s="33" t="s">
        <v>27</v>
      </c>
      <c r="W11" s="33" t="s">
        <v>28</v>
      </c>
      <c r="X11" s="33" t="s">
        <v>29</v>
      </c>
      <c r="Y11" s="33" t="s">
        <v>30</v>
      </c>
      <c r="Z11" s="33" t="s">
        <v>31</v>
      </c>
    </row>
    <row r="12" spans="1:26" ht="12.75">
      <c r="A12" s="33" t="s">
        <v>246</v>
      </c>
      <c r="B12" s="47">
        <v>284171.3</v>
      </c>
      <c r="C12" s="47">
        <v>286299.5</v>
      </c>
      <c r="D12" s="47">
        <v>295684.4</v>
      </c>
      <c r="E12" s="47">
        <v>299172.5</v>
      </c>
      <c r="F12" s="47">
        <v>302687.9</v>
      </c>
      <c r="G12" s="47">
        <v>306934.9</v>
      </c>
      <c r="H12" s="47">
        <v>317302.3</v>
      </c>
      <c r="I12" s="47">
        <v>323068.2</v>
      </c>
      <c r="J12" s="47">
        <v>334403.1</v>
      </c>
      <c r="K12" s="47">
        <v>343713.7</v>
      </c>
      <c r="L12" s="47">
        <v>344892.9</v>
      </c>
      <c r="M12" s="47">
        <v>348206.5</v>
      </c>
      <c r="N12" s="47">
        <v>351165.3</v>
      </c>
      <c r="O12" s="47">
        <v>356631.7</v>
      </c>
      <c r="P12" s="47">
        <v>366292.7</v>
      </c>
      <c r="Q12" s="47">
        <v>369447.9</v>
      </c>
      <c r="R12" s="47">
        <v>376815.9</v>
      </c>
      <c r="S12" s="47">
        <v>383047.2</v>
      </c>
      <c r="T12" s="47">
        <v>378059.2</v>
      </c>
      <c r="U12" s="47">
        <v>365895.7</v>
      </c>
      <c r="V12" s="47">
        <v>364557.8</v>
      </c>
      <c r="W12" s="47">
        <v>362848.2</v>
      </c>
      <c r="X12" s="47">
        <v>351790</v>
      </c>
      <c r="Y12" s="47">
        <v>348235.6</v>
      </c>
      <c r="Z12" s="47">
        <v>352936.3</v>
      </c>
    </row>
    <row r="13" spans="1:26" ht="12.75">
      <c r="A13" s="33" t="s">
        <v>247</v>
      </c>
      <c r="B13" s="47">
        <v>213.5</v>
      </c>
      <c r="C13" s="47">
        <v>154.4</v>
      </c>
      <c r="D13" s="47">
        <v>117.4</v>
      </c>
      <c r="E13" s="47">
        <v>96.4</v>
      </c>
      <c r="F13" s="47">
        <v>16.9</v>
      </c>
      <c r="G13" s="47">
        <v>16.3</v>
      </c>
      <c r="H13" s="47">
        <v>13.1</v>
      </c>
      <c r="I13" s="47">
        <v>14.1</v>
      </c>
      <c r="J13" s="47">
        <v>6.7</v>
      </c>
      <c r="K13" s="47">
        <v>4.5</v>
      </c>
      <c r="L13" s="47">
        <v>9.8</v>
      </c>
      <c r="M13" s="47">
        <v>31.6</v>
      </c>
      <c r="N13" s="47">
        <v>30</v>
      </c>
      <c r="O13" s="47">
        <v>6</v>
      </c>
      <c r="P13" s="47">
        <v>5.5</v>
      </c>
      <c r="Q13" s="47">
        <v>7.6</v>
      </c>
      <c r="R13" s="47">
        <v>12</v>
      </c>
      <c r="S13" s="47">
        <v>12.1</v>
      </c>
      <c r="T13" s="47">
        <v>12.2</v>
      </c>
      <c r="U13" s="47">
        <v>11.4</v>
      </c>
      <c r="V13" s="47">
        <v>11.5</v>
      </c>
      <c r="W13" s="47">
        <v>9.1</v>
      </c>
      <c r="X13" s="47">
        <v>9.8</v>
      </c>
      <c r="Y13" s="47">
        <v>8.6</v>
      </c>
      <c r="Z13" s="47">
        <v>8.6</v>
      </c>
    </row>
    <row r="14" spans="1:26" ht="12.75">
      <c r="A14" s="33" t="s">
        <v>248</v>
      </c>
      <c r="B14" s="47">
        <v>1.4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</row>
    <row r="15" spans="1:26" ht="12.75">
      <c r="A15" s="33" t="s">
        <v>249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</row>
    <row r="16" spans="1:26" ht="12.75">
      <c r="A16" s="33" t="s">
        <v>250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0.6</v>
      </c>
      <c r="I16" s="47">
        <v>0.7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</row>
    <row r="17" spans="1:26" ht="12.75">
      <c r="A17" s="33" t="s">
        <v>251</v>
      </c>
      <c r="B17" s="47">
        <v>111.2</v>
      </c>
      <c r="C17" s="47">
        <v>66.6</v>
      </c>
      <c r="D17" s="47">
        <v>29.9</v>
      </c>
      <c r="E17" s="47">
        <v>18.3</v>
      </c>
      <c r="F17" s="47">
        <v>12.7</v>
      </c>
      <c r="G17" s="47">
        <v>12</v>
      </c>
      <c r="H17" s="47">
        <v>8.8</v>
      </c>
      <c r="I17" s="47">
        <v>10.4</v>
      </c>
      <c r="J17" s="47">
        <v>5.8</v>
      </c>
      <c r="K17" s="47">
        <v>1.9</v>
      </c>
      <c r="L17" s="47">
        <v>7.9</v>
      </c>
      <c r="M17" s="47">
        <v>25.4</v>
      </c>
      <c r="N17" s="47">
        <v>22.8</v>
      </c>
      <c r="O17" s="47">
        <v>0.7</v>
      </c>
      <c r="P17" s="47">
        <v>0.6</v>
      </c>
      <c r="Q17" s="47">
        <v>2.3</v>
      </c>
      <c r="R17" s="47">
        <v>11.7</v>
      </c>
      <c r="S17" s="47">
        <v>11.8</v>
      </c>
      <c r="T17" s="47">
        <v>11.8</v>
      </c>
      <c r="U17" s="47">
        <v>11.1</v>
      </c>
      <c r="V17" s="47">
        <v>11.1</v>
      </c>
      <c r="W17" s="47">
        <v>8.8</v>
      </c>
      <c r="X17" s="47">
        <v>9.4</v>
      </c>
      <c r="Y17" s="47">
        <v>8.3</v>
      </c>
      <c r="Z17" s="47">
        <v>8.3</v>
      </c>
    </row>
    <row r="18" spans="1:26" ht="12.75">
      <c r="A18" s="33" t="s">
        <v>252</v>
      </c>
      <c r="B18" s="47">
        <v>0.4</v>
      </c>
      <c r="C18" s="47">
        <v>2.8</v>
      </c>
      <c r="D18" s="47">
        <v>2</v>
      </c>
      <c r="E18" s="47">
        <v>2.3</v>
      </c>
      <c r="F18" s="47">
        <v>1.4</v>
      </c>
      <c r="G18" s="47">
        <v>1.6</v>
      </c>
      <c r="H18" s="47">
        <v>1.7</v>
      </c>
      <c r="I18" s="47">
        <v>1.4</v>
      </c>
      <c r="J18" s="47">
        <v>0.9</v>
      </c>
      <c r="K18" s="47">
        <v>0</v>
      </c>
      <c r="L18" s="47">
        <v>0</v>
      </c>
      <c r="M18" s="47">
        <v>0</v>
      </c>
      <c r="N18" s="47">
        <v>3.7</v>
      </c>
      <c r="O18" s="47">
        <v>0</v>
      </c>
      <c r="P18" s="47">
        <v>2.1</v>
      </c>
      <c r="Q18" s="47">
        <v>2.5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</row>
    <row r="19" spans="1:26" ht="12.75">
      <c r="A19" s="33" t="s">
        <v>253</v>
      </c>
      <c r="B19" s="47">
        <v>94.6</v>
      </c>
      <c r="C19" s="47">
        <v>78.3</v>
      </c>
      <c r="D19" s="47">
        <v>81</v>
      </c>
      <c r="E19" s="47">
        <v>72.8</v>
      </c>
      <c r="F19" s="47">
        <v>0</v>
      </c>
      <c r="G19" s="47">
        <v>0</v>
      </c>
      <c r="H19" s="47">
        <v>0</v>
      </c>
      <c r="I19" s="47">
        <v>0.7</v>
      </c>
      <c r="J19" s="47">
        <v>0</v>
      </c>
      <c r="K19" s="47">
        <v>0</v>
      </c>
      <c r="L19" s="47">
        <v>0</v>
      </c>
      <c r="M19" s="47">
        <v>0</v>
      </c>
      <c r="N19" s="47">
        <v>0.7</v>
      </c>
      <c r="O19" s="47">
        <v>0.7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</row>
    <row r="20" spans="1:26" ht="12.75">
      <c r="A20" s="33" t="s">
        <v>254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</row>
    <row r="21" spans="1:26" ht="12.75">
      <c r="A21" s="33" t="s">
        <v>255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</row>
    <row r="22" spans="1:26" ht="12.75">
      <c r="A22" s="33" t="s">
        <v>256</v>
      </c>
      <c r="B22" s="47">
        <v>5.2</v>
      </c>
      <c r="C22" s="47">
        <v>4.1</v>
      </c>
      <c r="D22" s="47">
        <v>2.2</v>
      </c>
      <c r="E22" s="47">
        <v>1.1</v>
      </c>
      <c r="F22" s="47">
        <v>1.4</v>
      </c>
      <c r="G22" s="47">
        <v>0.8</v>
      </c>
      <c r="H22" s="47">
        <v>1</v>
      </c>
      <c r="I22" s="47">
        <v>0.9</v>
      </c>
      <c r="J22" s="47">
        <v>0</v>
      </c>
      <c r="K22" s="47">
        <v>0.2</v>
      </c>
      <c r="L22" s="47">
        <v>0.4</v>
      </c>
      <c r="M22" s="47">
        <v>2.9</v>
      </c>
      <c r="N22" s="47">
        <v>0</v>
      </c>
      <c r="O22" s="47">
        <v>1.8</v>
      </c>
      <c r="P22" s="47">
        <v>0</v>
      </c>
      <c r="Q22" s="47">
        <v>0.3</v>
      </c>
      <c r="R22" s="47">
        <v>0.4</v>
      </c>
      <c r="S22" s="47">
        <v>0.3</v>
      </c>
      <c r="T22" s="47">
        <v>0.3</v>
      </c>
      <c r="U22" s="47">
        <v>0.3</v>
      </c>
      <c r="V22" s="47">
        <v>0.3</v>
      </c>
      <c r="W22" s="47">
        <v>0.3</v>
      </c>
      <c r="X22" s="47">
        <v>0.3</v>
      </c>
      <c r="Y22" s="47">
        <v>0.4</v>
      </c>
      <c r="Z22" s="47">
        <v>0.3</v>
      </c>
    </row>
    <row r="23" spans="1:26" ht="12.75">
      <c r="A23" s="33" t="s">
        <v>257</v>
      </c>
      <c r="B23" s="47">
        <v>0.5</v>
      </c>
      <c r="C23" s="47">
        <v>2.4</v>
      </c>
      <c r="D23" s="47">
        <v>2.4</v>
      </c>
      <c r="E23" s="47">
        <v>1.9</v>
      </c>
      <c r="F23" s="47">
        <v>1.4</v>
      </c>
      <c r="G23" s="47">
        <v>1.9</v>
      </c>
      <c r="H23" s="47">
        <v>1</v>
      </c>
      <c r="I23" s="47">
        <v>0</v>
      </c>
      <c r="J23" s="47">
        <v>0</v>
      </c>
      <c r="K23" s="47">
        <v>2.4</v>
      </c>
      <c r="L23" s="47">
        <v>1.4</v>
      </c>
      <c r="M23" s="47">
        <v>3.3</v>
      </c>
      <c r="N23" s="47">
        <v>2.9</v>
      </c>
      <c r="O23" s="47">
        <v>2.9</v>
      </c>
      <c r="P23" s="47">
        <v>2.9</v>
      </c>
      <c r="Q23" s="47">
        <v>2.4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</row>
    <row r="24" spans="1:26" ht="12.75">
      <c r="A24" s="33" t="s">
        <v>258</v>
      </c>
      <c r="B24" s="47">
        <v>0.2</v>
      </c>
      <c r="C24" s="47">
        <v>0.2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</row>
    <row r="25" spans="1:26" ht="12.75">
      <c r="A25" s="33" t="s">
        <v>259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</row>
    <row r="26" spans="1:26" ht="12.75">
      <c r="A26" s="33" t="s">
        <v>260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</row>
    <row r="27" spans="1:26" ht="12.75">
      <c r="A27" s="33" t="s">
        <v>211</v>
      </c>
      <c r="B27" s="47">
        <v>278144.5</v>
      </c>
      <c r="C27" s="47">
        <v>280264.2</v>
      </c>
      <c r="D27" s="47">
        <v>289555.6</v>
      </c>
      <c r="E27" s="47">
        <v>292955.6</v>
      </c>
      <c r="F27" s="47">
        <v>296399.4</v>
      </c>
      <c r="G27" s="47">
        <v>300386.9</v>
      </c>
      <c r="H27" s="47">
        <v>310454.9</v>
      </c>
      <c r="I27" s="47">
        <v>316052.4</v>
      </c>
      <c r="J27" s="47">
        <v>327291</v>
      </c>
      <c r="K27" s="47">
        <v>336595.4</v>
      </c>
      <c r="L27" s="47">
        <v>337138.2</v>
      </c>
      <c r="M27" s="47">
        <v>339508.7</v>
      </c>
      <c r="N27" s="47">
        <v>342376.5</v>
      </c>
      <c r="O27" s="47">
        <v>346793.9</v>
      </c>
      <c r="P27" s="47">
        <v>356025.5</v>
      </c>
      <c r="Q27" s="47">
        <v>357841.3</v>
      </c>
      <c r="R27" s="47">
        <v>363211.2</v>
      </c>
      <c r="S27" s="47">
        <v>367118.8</v>
      </c>
      <c r="T27" s="47">
        <v>359802.6</v>
      </c>
      <c r="U27" s="47">
        <v>346295.2</v>
      </c>
      <c r="V27" s="47">
        <v>343450.3</v>
      </c>
      <c r="W27" s="47">
        <v>340727.8</v>
      </c>
      <c r="X27" s="47">
        <v>329106.8</v>
      </c>
      <c r="Y27" s="47">
        <v>326544.5</v>
      </c>
      <c r="Z27" s="47">
        <v>330493</v>
      </c>
    </row>
    <row r="28" spans="1:26" ht="12.75">
      <c r="A28" s="33" t="s">
        <v>184</v>
      </c>
      <c r="B28" s="48" t="s">
        <v>157</v>
      </c>
      <c r="C28" s="48" t="s">
        <v>157</v>
      </c>
      <c r="D28" s="48" t="s">
        <v>157</v>
      </c>
      <c r="E28" s="48" t="s">
        <v>157</v>
      </c>
      <c r="F28" s="48" t="s">
        <v>157</v>
      </c>
      <c r="G28" s="48" t="s">
        <v>157</v>
      </c>
      <c r="H28" s="48" t="s">
        <v>157</v>
      </c>
      <c r="I28" s="48" t="s">
        <v>157</v>
      </c>
      <c r="J28" s="48" t="s">
        <v>157</v>
      </c>
      <c r="K28" s="48" t="s">
        <v>157</v>
      </c>
      <c r="L28" s="48" t="s">
        <v>157</v>
      </c>
      <c r="M28" s="48" t="s">
        <v>157</v>
      </c>
      <c r="N28" s="48" t="s">
        <v>157</v>
      </c>
      <c r="O28" s="48" t="s">
        <v>157</v>
      </c>
      <c r="P28" s="48" t="s">
        <v>157</v>
      </c>
      <c r="Q28" s="48" t="s">
        <v>157</v>
      </c>
      <c r="R28" s="48" t="s">
        <v>157</v>
      </c>
      <c r="S28" s="48" t="s">
        <v>157</v>
      </c>
      <c r="T28" s="48" t="s">
        <v>157</v>
      </c>
      <c r="U28" s="48" t="s">
        <v>157</v>
      </c>
      <c r="V28" s="48" t="s">
        <v>157</v>
      </c>
      <c r="W28" s="48" t="s">
        <v>157</v>
      </c>
      <c r="X28" s="47">
        <v>0</v>
      </c>
      <c r="Y28" s="47">
        <v>0</v>
      </c>
      <c r="Z28" s="48" t="s">
        <v>157</v>
      </c>
    </row>
    <row r="29" spans="1:26" ht="12.75">
      <c r="A29" s="33" t="s">
        <v>185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</row>
    <row r="30" spans="1:26" ht="12.75">
      <c r="A30" s="33" t="s">
        <v>186</v>
      </c>
      <c r="B30" s="48" t="s">
        <v>157</v>
      </c>
      <c r="C30" s="48" t="s">
        <v>157</v>
      </c>
      <c r="D30" s="48" t="s">
        <v>157</v>
      </c>
      <c r="E30" s="48" t="s">
        <v>157</v>
      </c>
      <c r="F30" s="48" t="s">
        <v>157</v>
      </c>
      <c r="G30" s="48" t="s">
        <v>157</v>
      </c>
      <c r="H30" s="48" t="s">
        <v>157</v>
      </c>
      <c r="I30" s="48" t="s">
        <v>157</v>
      </c>
      <c r="J30" s="48" t="s">
        <v>157</v>
      </c>
      <c r="K30" s="48" t="s">
        <v>157</v>
      </c>
      <c r="L30" s="48" t="s">
        <v>157</v>
      </c>
      <c r="M30" s="48" t="s">
        <v>157</v>
      </c>
      <c r="N30" s="48" t="s">
        <v>157</v>
      </c>
      <c r="O30" s="48" t="s">
        <v>157</v>
      </c>
      <c r="P30" s="48" t="s">
        <v>157</v>
      </c>
      <c r="Q30" s="48" t="s">
        <v>157</v>
      </c>
      <c r="R30" s="48" t="s">
        <v>157</v>
      </c>
      <c r="S30" s="48" t="s">
        <v>157</v>
      </c>
      <c r="T30" s="48" t="s">
        <v>157</v>
      </c>
      <c r="U30" s="48" t="s">
        <v>157</v>
      </c>
      <c r="V30" s="48" t="s">
        <v>157</v>
      </c>
      <c r="W30" s="48" t="s">
        <v>157</v>
      </c>
      <c r="X30" s="48" t="s">
        <v>157</v>
      </c>
      <c r="Y30" s="48" t="s">
        <v>157</v>
      </c>
      <c r="Z30" s="48" t="s">
        <v>157</v>
      </c>
    </row>
    <row r="31" spans="1:26" ht="12.75">
      <c r="A31" s="33" t="s">
        <v>187</v>
      </c>
      <c r="B31" s="48" t="s">
        <v>157</v>
      </c>
      <c r="C31" s="48" t="s">
        <v>157</v>
      </c>
      <c r="D31" s="48" t="s">
        <v>157</v>
      </c>
      <c r="E31" s="48" t="s">
        <v>157</v>
      </c>
      <c r="F31" s="48" t="s">
        <v>157</v>
      </c>
      <c r="G31" s="48" t="s">
        <v>157</v>
      </c>
      <c r="H31" s="48" t="s">
        <v>157</v>
      </c>
      <c r="I31" s="48" t="s">
        <v>157</v>
      </c>
      <c r="J31" s="48" t="s">
        <v>157</v>
      </c>
      <c r="K31" s="48" t="s">
        <v>157</v>
      </c>
      <c r="L31" s="48" t="s">
        <v>157</v>
      </c>
      <c r="M31" s="48" t="s">
        <v>157</v>
      </c>
      <c r="N31" s="48" t="s">
        <v>157</v>
      </c>
      <c r="O31" s="48" t="s">
        <v>157</v>
      </c>
      <c r="P31" s="48" t="s">
        <v>157</v>
      </c>
      <c r="Q31" s="48" t="s">
        <v>157</v>
      </c>
      <c r="R31" s="48" t="s">
        <v>157</v>
      </c>
      <c r="S31" s="48" t="s">
        <v>157</v>
      </c>
      <c r="T31" s="48" t="s">
        <v>157</v>
      </c>
      <c r="U31" s="48" t="s">
        <v>157</v>
      </c>
      <c r="V31" s="48" t="s">
        <v>157</v>
      </c>
      <c r="W31" s="48" t="s">
        <v>157</v>
      </c>
      <c r="X31" s="48" t="s">
        <v>157</v>
      </c>
      <c r="Y31" s="48" t="s">
        <v>157</v>
      </c>
      <c r="Z31" s="48" t="s">
        <v>157</v>
      </c>
    </row>
    <row r="32" spans="1:26" ht="12.75">
      <c r="A32" s="33" t="s">
        <v>188</v>
      </c>
      <c r="B32" s="48" t="s">
        <v>157</v>
      </c>
      <c r="C32" s="48" t="s">
        <v>157</v>
      </c>
      <c r="D32" s="48" t="s">
        <v>157</v>
      </c>
      <c r="E32" s="48" t="s">
        <v>157</v>
      </c>
      <c r="F32" s="48" t="s">
        <v>157</v>
      </c>
      <c r="G32" s="48" t="s">
        <v>157</v>
      </c>
      <c r="H32" s="48" t="s">
        <v>157</v>
      </c>
      <c r="I32" s="48" t="s">
        <v>157</v>
      </c>
      <c r="J32" s="48" t="s">
        <v>157</v>
      </c>
      <c r="K32" s="48" t="s">
        <v>157</v>
      </c>
      <c r="L32" s="48" t="s">
        <v>157</v>
      </c>
      <c r="M32" s="48" t="s">
        <v>157</v>
      </c>
      <c r="N32" s="48" t="s">
        <v>157</v>
      </c>
      <c r="O32" s="48" t="s">
        <v>157</v>
      </c>
      <c r="P32" s="48" t="s">
        <v>157</v>
      </c>
      <c r="Q32" s="48" t="s">
        <v>157</v>
      </c>
      <c r="R32" s="48" t="s">
        <v>157</v>
      </c>
      <c r="S32" s="48" t="s">
        <v>157</v>
      </c>
      <c r="T32" s="48" t="s">
        <v>157</v>
      </c>
      <c r="U32" s="48" t="s">
        <v>157</v>
      </c>
      <c r="V32" s="48" t="s">
        <v>157</v>
      </c>
      <c r="W32" s="48" t="s">
        <v>157</v>
      </c>
      <c r="X32" s="48" t="s">
        <v>157</v>
      </c>
      <c r="Y32" s="48" t="s">
        <v>157</v>
      </c>
      <c r="Z32" s="48" t="s">
        <v>157</v>
      </c>
    </row>
    <row r="33" spans="1:26" ht="12.75">
      <c r="A33" s="33" t="s">
        <v>189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</row>
    <row r="34" spans="1:26" ht="12.75">
      <c r="A34" s="33" t="s">
        <v>190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</row>
    <row r="35" spans="1:26" ht="12.75">
      <c r="A35" s="33" t="s">
        <v>191</v>
      </c>
      <c r="B35" s="47">
        <v>2706.3</v>
      </c>
      <c r="C35" s="47">
        <v>2620</v>
      </c>
      <c r="D35" s="47">
        <v>2476.8</v>
      </c>
      <c r="E35" s="47">
        <v>2591.8</v>
      </c>
      <c r="F35" s="47">
        <v>2772.9</v>
      </c>
      <c r="G35" s="47">
        <v>3046.2</v>
      </c>
      <c r="H35" s="47">
        <v>3181.5</v>
      </c>
      <c r="I35" s="47">
        <v>3470.1</v>
      </c>
      <c r="J35" s="47">
        <v>3551.9</v>
      </c>
      <c r="K35" s="47">
        <v>3531.3</v>
      </c>
      <c r="L35" s="47">
        <v>3652.6</v>
      </c>
      <c r="M35" s="47">
        <v>3871.7</v>
      </c>
      <c r="N35" s="47">
        <v>4131.6</v>
      </c>
      <c r="O35" s="47">
        <v>4291.7</v>
      </c>
      <c r="P35" s="47">
        <v>4632.3</v>
      </c>
      <c r="Q35" s="47">
        <v>4775</v>
      </c>
      <c r="R35" s="47">
        <v>4937</v>
      </c>
      <c r="S35" s="47">
        <v>4898.4</v>
      </c>
      <c r="T35" s="47">
        <v>5049.8</v>
      </c>
      <c r="U35" s="47">
        <v>5266.9</v>
      </c>
      <c r="V35" s="47">
        <v>5310.8</v>
      </c>
      <c r="W35" s="47">
        <v>5499</v>
      </c>
      <c r="X35" s="47">
        <v>5454.7</v>
      </c>
      <c r="Y35" s="47">
        <v>5762.1</v>
      </c>
      <c r="Z35" s="47">
        <v>5812.5</v>
      </c>
    </row>
    <row r="36" spans="1:26" ht="12.75">
      <c r="A36" s="33" t="s">
        <v>192</v>
      </c>
      <c r="B36" s="47">
        <v>138238.1</v>
      </c>
      <c r="C36" s="47">
        <v>138712.4</v>
      </c>
      <c r="D36" s="47">
        <v>140944.9</v>
      </c>
      <c r="E36" s="47">
        <v>140415.9</v>
      </c>
      <c r="F36" s="47">
        <v>139014</v>
      </c>
      <c r="G36" s="47">
        <v>138158.9</v>
      </c>
      <c r="H36" s="47">
        <v>139719.7</v>
      </c>
      <c r="I36" s="47">
        <v>139232.4</v>
      </c>
      <c r="J36" s="47">
        <v>139526.2</v>
      </c>
      <c r="K36" s="47">
        <v>140127.4</v>
      </c>
      <c r="L36" s="47">
        <v>134042.7</v>
      </c>
      <c r="M36" s="47">
        <v>131700.7</v>
      </c>
      <c r="N36" s="47">
        <v>129675.5</v>
      </c>
      <c r="O36" s="47">
        <v>124666.7</v>
      </c>
      <c r="P36" s="47">
        <v>120827.6</v>
      </c>
      <c r="Q36" s="47">
        <v>115286</v>
      </c>
      <c r="R36" s="47">
        <v>111204.1</v>
      </c>
      <c r="S36" s="47">
        <v>107408.6</v>
      </c>
      <c r="T36" s="47">
        <v>101742.5</v>
      </c>
      <c r="U36" s="47">
        <v>97576</v>
      </c>
      <c r="V36" s="47">
        <v>91771.3</v>
      </c>
      <c r="W36" s="47">
        <v>87968.2</v>
      </c>
      <c r="X36" s="47">
        <v>82001.5</v>
      </c>
      <c r="Y36" s="47">
        <v>79224.3</v>
      </c>
      <c r="Z36" s="47">
        <v>78999.9</v>
      </c>
    </row>
    <row r="37" spans="1:26" ht="12.75">
      <c r="A37" s="33" t="s">
        <v>193</v>
      </c>
      <c r="B37" s="47">
        <v>215.1</v>
      </c>
      <c r="C37" s="47">
        <v>164.8</v>
      </c>
      <c r="D37" s="47">
        <v>158.5</v>
      </c>
      <c r="E37" s="47">
        <v>153.3</v>
      </c>
      <c r="F37" s="47">
        <v>151.2</v>
      </c>
      <c r="G37" s="47">
        <v>133.4</v>
      </c>
      <c r="H37" s="47">
        <v>131.3</v>
      </c>
      <c r="I37" s="47">
        <v>151.3</v>
      </c>
      <c r="J37" s="47">
        <v>149.1</v>
      </c>
      <c r="K37" s="47">
        <v>164.9</v>
      </c>
      <c r="L37" s="47">
        <v>169.1</v>
      </c>
      <c r="M37" s="47">
        <v>171.2</v>
      </c>
      <c r="N37" s="47">
        <v>163.8</v>
      </c>
      <c r="O37" s="47">
        <v>150</v>
      </c>
      <c r="P37" s="47">
        <v>155.4</v>
      </c>
      <c r="Q37" s="47">
        <v>184.8</v>
      </c>
      <c r="R37" s="47">
        <v>152.1</v>
      </c>
      <c r="S37" s="47">
        <v>150.8</v>
      </c>
      <c r="T37" s="47">
        <v>171.7</v>
      </c>
      <c r="U37" s="47">
        <v>129.4</v>
      </c>
      <c r="V37" s="47">
        <v>119</v>
      </c>
      <c r="W37" s="47">
        <v>111.6</v>
      </c>
      <c r="X37" s="47">
        <v>92.6</v>
      </c>
      <c r="Y37" s="47">
        <v>85.3</v>
      </c>
      <c r="Z37" s="47">
        <v>80.1</v>
      </c>
    </row>
    <row r="38" spans="1:26" ht="12.75">
      <c r="A38" s="33" t="s">
        <v>194</v>
      </c>
      <c r="B38" s="47">
        <v>71</v>
      </c>
      <c r="C38" s="47">
        <v>41.1</v>
      </c>
      <c r="D38" s="47">
        <v>142.8</v>
      </c>
      <c r="E38" s="47">
        <v>22.6</v>
      </c>
      <c r="F38" s="47">
        <v>37</v>
      </c>
      <c r="G38" s="47">
        <v>40.1</v>
      </c>
      <c r="H38" s="47">
        <v>38</v>
      </c>
      <c r="I38" s="47">
        <v>34.9</v>
      </c>
      <c r="J38" s="47">
        <v>34.9</v>
      </c>
      <c r="K38" s="47">
        <v>31.9</v>
      </c>
      <c r="L38" s="47">
        <v>34.9</v>
      </c>
      <c r="M38" s="47">
        <v>34.9</v>
      </c>
      <c r="N38" s="47">
        <v>29.8</v>
      </c>
      <c r="O38" s="47">
        <v>29.7</v>
      </c>
      <c r="P38" s="47">
        <v>16.7</v>
      </c>
      <c r="Q38" s="47">
        <v>2.1</v>
      </c>
      <c r="R38" s="47">
        <v>9.2</v>
      </c>
      <c r="S38" s="47">
        <v>11.3</v>
      </c>
      <c r="T38" s="47">
        <v>8.2</v>
      </c>
      <c r="U38" s="47">
        <v>7.2</v>
      </c>
      <c r="V38" s="47">
        <v>7.2</v>
      </c>
      <c r="W38" s="47">
        <v>8.2</v>
      </c>
      <c r="X38" s="47">
        <v>5.1</v>
      </c>
      <c r="Y38" s="47">
        <v>4.1</v>
      </c>
      <c r="Z38" s="47">
        <v>2.1</v>
      </c>
    </row>
    <row r="39" spans="1:26" ht="12.75">
      <c r="A39" s="33" t="s">
        <v>195</v>
      </c>
      <c r="B39" s="47">
        <v>767.2</v>
      </c>
      <c r="C39" s="47">
        <v>424.2</v>
      </c>
      <c r="D39" s="47">
        <v>353.3</v>
      </c>
      <c r="E39" s="47">
        <v>244.4</v>
      </c>
      <c r="F39" s="47">
        <v>95.5</v>
      </c>
      <c r="G39" s="47">
        <v>82.2</v>
      </c>
      <c r="H39" s="47">
        <v>101.7</v>
      </c>
      <c r="I39" s="47">
        <v>144.8</v>
      </c>
      <c r="J39" s="47">
        <v>242.4</v>
      </c>
      <c r="K39" s="47">
        <v>118.1</v>
      </c>
      <c r="L39" s="47">
        <v>120.2</v>
      </c>
      <c r="M39" s="47">
        <v>103.1</v>
      </c>
      <c r="N39" s="47">
        <v>34.1</v>
      </c>
      <c r="O39" s="47">
        <v>31</v>
      </c>
      <c r="P39" s="47">
        <v>46.6</v>
      </c>
      <c r="Q39" s="47">
        <v>14.4</v>
      </c>
      <c r="R39" s="47">
        <v>15.4</v>
      </c>
      <c r="S39" s="47">
        <v>3.1</v>
      </c>
      <c r="T39" s="47">
        <v>1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</row>
    <row r="40" spans="1:26" ht="12.75">
      <c r="A40" s="33" t="s">
        <v>196</v>
      </c>
      <c r="B40" s="47">
        <v>28678.6</v>
      </c>
      <c r="C40" s="47">
        <v>28091.6</v>
      </c>
      <c r="D40" s="47">
        <v>29988.2</v>
      </c>
      <c r="E40" s="47">
        <v>31397.2</v>
      </c>
      <c r="F40" s="47">
        <v>32748.2</v>
      </c>
      <c r="G40" s="47">
        <v>34087.4</v>
      </c>
      <c r="H40" s="47">
        <v>35529.4</v>
      </c>
      <c r="I40" s="47">
        <v>37365.9</v>
      </c>
      <c r="J40" s="47">
        <v>39720.4</v>
      </c>
      <c r="K40" s="47">
        <v>42431.8</v>
      </c>
      <c r="L40" s="47">
        <v>44652.3</v>
      </c>
      <c r="M40" s="47">
        <v>43430.8</v>
      </c>
      <c r="N40" s="47">
        <v>42927.1</v>
      </c>
      <c r="O40" s="47">
        <v>44266.7</v>
      </c>
      <c r="P40" s="47">
        <v>47447.9</v>
      </c>
      <c r="Q40" s="47">
        <v>49885.9</v>
      </c>
      <c r="R40" s="47">
        <v>51532.2</v>
      </c>
      <c r="S40" s="47">
        <v>53370</v>
      </c>
      <c r="T40" s="47">
        <v>53339.5</v>
      </c>
      <c r="U40" s="47">
        <v>49152.5</v>
      </c>
      <c r="V40" s="47">
        <v>49175.6</v>
      </c>
      <c r="W40" s="47">
        <v>50539</v>
      </c>
      <c r="X40" s="47">
        <v>49272.6</v>
      </c>
      <c r="Y40" s="47">
        <v>49059.7</v>
      </c>
      <c r="Z40" s="47">
        <v>49506.9</v>
      </c>
    </row>
    <row r="41" spans="1:26" ht="12.75">
      <c r="A41" s="33" t="s">
        <v>197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1</v>
      </c>
      <c r="T41" s="47">
        <v>1</v>
      </c>
      <c r="U41" s="47">
        <v>1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</row>
    <row r="42" spans="1:26" ht="12.75">
      <c r="A42" s="33" t="s">
        <v>198</v>
      </c>
      <c r="B42" s="47">
        <v>105843.2</v>
      </c>
      <c r="C42" s="47">
        <v>108498</v>
      </c>
      <c r="D42" s="47">
        <v>113931.8</v>
      </c>
      <c r="E42" s="47">
        <v>116787.8</v>
      </c>
      <c r="F42" s="47">
        <v>120116.8</v>
      </c>
      <c r="G42" s="47">
        <v>123436.3</v>
      </c>
      <c r="H42" s="47">
        <v>130055.5</v>
      </c>
      <c r="I42" s="47">
        <v>133917.9</v>
      </c>
      <c r="J42" s="47">
        <v>142150.3</v>
      </c>
      <c r="K42" s="47">
        <v>148388.4</v>
      </c>
      <c r="L42" s="47">
        <v>153117.4</v>
      </c>
      <c r="M42" s="47">
        <v>158753.6</v>
      </c>
      <c r="N42" s="47">
        <v>163944.9</v>
      </c>
      <c r="O42" s="47">
        <v>171737.6</v>
      </c>
      <c r="P42" s="47">
        <v>181160.9</v>
      </c>
      <c r="Q42" s="47">
        <v>186004.6</v>
      </c>
      <c r="R42" s="47">
        <v>193378.2</v>
      </c>
      <c r="S42" s="47">
        <v>199154.2</v>
      </c>
      <c r="T42" s="47">
        <v>197892.1</v>
      </c>
      <c r="U42" s="47">
        <v>192295.9</v>
      </c>
      <c r="V42" s="47">
        <v>195505.9</v>
      </c>
      <c r="W42" s="47">
        <v>195303.8</v>
      </c>
      <c r="X42" s="47">
        <v>191150.4</v>
      </c>
      <c r="Y42" s="47">
        <v>191391.7</v>
      </c>
      <c r="Z42" s="47">
        <v>195107.4</v>
      </c>
    </row>
    <row r="43" spans="1:26" ht="12.75">
      <c r="A43" s="33" t="s">
        <v>199</v>
      </c>
      <c r="B43" s="47">
        <v>1619.4</v>
      </c>
      <c r="C43" s="47">
        <v>1707.3</v>
      </c>
      <c r="D43" s="47">
        <v>1550.6</v>
      </c>
      <c r="E43" s="47">
        <v>1334.7</v>
      </c>
      <c r="F43" s="47">
        <v>1455</v>
      </c>
      <c r="G43" s="47">
        <v>1396.8</v>
      </c>
      <c r="H43" s="47">
        <v>1690.1</v>
      </c>
      <c r="I43" s="47">
        <v>1733.1</v>
      </c>
      <c r="J43" s="47">
        <v>1910.8</v>
      </c>
      <c r="K43" s="47">
        <v>1794.2</v>
      </c>
      <c r="L43" s="47">
        <v>1348</v>
      </c>
      <c r="M43" s="47">
        <v>1441.7</v>
      </c>
      <c r="N43" s="47">
        <v>1466.5</v>
      </c>
      <c r="O43" s="47">
        <v>1618.4</v>
      </c>
      <c r="P43" s="47">
        <v>1726.4</v>
      </c>
      <c r="Q43" s="47">
        <v>1683.4</v>
      </c>
      <c r="R43" s="47">
        <v>1977.6</v>
      </c>
      <c r="S43" s="47">
        <v>2117.1</v>
      </c>
      <c r="T43" s="47">
        <v>1593.6</v>
      </c>
      <c r="U43" s="47">
        <v>1863</v>
      </c>
      <c r="V43" s="47">
        <v>1556.3</v>
      </c>
      <c r="W43" s="47">
        <v>1291.7</v>
      </c>
      <c r="X43" s="47">
        <v>1122.6</v>
      </c>
      <c r="Y43" s="47">
        <v>1008.9</v>
      </c>
      <c r="Z43" s="47">
        <v>972.6</v>
      </c>
    </row>
    <row r="44" spans="1:26" ht="12.75">
      <c r="A44" s="33" t="s">
        <v>200</v>
      </c>
      <c r="B44" s="47">
        <v>0</v>
      </c>
      <c r="C44" s="47">
        <v>0</v>
      </c>
      <c r="D44" s="47">
        <v>3</v>
      </c>
      <c r="E44" s="47">
        <v>3</v>
      </c>
      <c r="F44" s="47">
        <v>3</v>
      </c>
      <c r="G44" s="47">
        <v>1</v>
      </c>
      <c r="H44" s="47">
        <v>2</v>
      </c>
      <c r="I44" s="47">
        <v>2</v>
      </c>
      <c r="J44" s="47">
        <v>5.1</v>
      </c>
      <c r="K44" s="47">
        <v>7.4</v>
      </c>
      <c r="L44" s="47">
        <v>1.1</v>
      </c>
      <c r="M44" s="47">
        <v>1.1</v>
      </c>
      <c r="N44" s="47">
        <v>3.2</v>
      </c>
      <c r="O44" s="47">
        <v>2.1</v>
      </c>
      <c r="P44" s="47">
        <v>4.2</v>
      </c>
      <c r="Q44" s="47">
        <v>5.3</v>
      </c>
      <c r="R44" s="47">
        <v>5.3</v>
      </c>
      <c r="S44" s="47">
        <v>4.2</v>
      </c>
      <c r="T44" s="47">
        <v>3.2</v>
      </c>
      <c r="U44" s="47">
        <v>3.2</v>
      </c>
      <c r="V44" s="47">
        <v>4.2</v>
      </c>
      <c r="W44" s="47">
        <v>6.3</v>
      </c>
      <c r="X44" s="47">
        <v>7.4</v>
      </c>
      <c r="Y44" s="47">
        <v>8.4</v>
      </c>
      <c r="Z44" s="47">
        <v>11.6</v>
      </c>
    </row>
    <row r="45" spans="1:26" ht="12.75">
      <c r="A45" s="33" t="s">
        <v>201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</row>
    <row r="46" spans="1:26" ht="12.75">
      <c r="A46" s="33" t="s">
        <v>202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</row>
    <row r="47" spans="1:26" ht="12.75">
      <c r="A47" s="33" t="s">
        <v>203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</row>
    <row r="48" spans="1:26" ht="12.75">
      <c r="A48" s="33" t="s">
        <v>204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</row>
    <row r="49" spans="1:26" ht="12.75">
      <c r="A49" s="33" t="s">
        <v>205</v>
      </c>
      <c r="B49" s="47">
        <v>5.7</v>
      </c>
      <c r="C49" s="47">
        <v>4.8</v>
      </c>
      <c r="D49" s="47">
        <v>5.7</v>
      </c>
      <c r="E49" s="47">
        <v>4.8</v>
      </c>
      <c r="F49" s="47">
        <v>5.7</v>
      </c>
      <c r="G49" s="47">
        <v>4.8</v>
      </c>
      <c r="H49" s="47">
        <v>5.7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7.6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</row>
    <row r="50" spans="1:26" ht="12.75">
      <c r="A50" s="33" t="s">
        <v>261</v>
      </c>
      <c r="B50" s="47">
        <v>338.7</v>
      </c>
      <c r="C50" s="47">
        <v>340.4</v>
      </c>
      <c r="D50" s="47">
        <v>417.9</v>
      </c>
      <c r="E50" s="47">
        <v>400.3</v>
      </c>
      <c r="F50" s="47">
        <v>346.4</v>
      </c>
      <c r="G50" s="47">
        <v>374.7</v>
      </c>
      <c r="H50" s="47">
        <v>425.1</v>
      </c>
      <c r="I50" s="47">
        <v>458</v>
      </c>
      <c r="J50" s="47">
        <v>616.2</v>
      </c>
      <c r="K50" s="47">
        <v>639.9</v>
      </c>
      <c r="L50" s="47">
        <v>813.5</v>
      </c>
      <c r="M50" s="47">
        <v>1587.6</v>
      </c>
      <c r="N50" s="47">
        <v>1371.7</v>
      </c>
      <c r="O50" s="47">
        <v>2316.4</v>
      </c>
      <c r="P50" s="47">
        <v>2585.1</v>
      </c>
      <c r="Q50" s="47">
        <v>2647.5</v>
      </c>
      <c r="R50" s="47">
        <v>2653</v>
      </c>
      <c r="S50" s="47">
        <v>2729.8</v>
      </c>
      <c r="T50" s="47">
        <v>2920.9</v>
      </c>
      <c r="U50" s="47">
        <v>2495</v>
      </c>
      <c r="V50" s="47">
        <v>2533.4</v>
      </c>
      <c r="W50" s="47">
        <v>2895.3</v>
      </c>
      <c r="X50" s="47">
        <v>2793.1</v>
      </c>
      <c r="Y50" s="47">
        <v>3110.4</v>
      </c>
      <c r="Z50" s="47">
        <v>2955.8</v>
      </c>
    </row>
    <row r="51" spans="1:26" ht="12.75">
      <c r="A51" s="33" t="s">
        <v>262</v>
      </c>
      <c r="B51" s="47">
        <v>338.7</v>
      </c>
      <c r="C51" s="47">
        <v>340.4</v>
      </c>
      <c r="D51" s="47">
        <v>417.9</v>
      </c>
      <c r="E51" s="47">
        <v>400.3</v>
      </c>
      <c r="F51" s="47">
        <v>346.4</v>
      </c>
      <c r="G51" s="47">
        <v>374.7</v>
      </c>
      <c r="H51" s="47">
        <v>425.1</v>
      </c>
      <c r="I51" s="47">
        <v>458</v>
      </c>
      <c r="J51" s="47">
        <v>616.2</v>
      </c>
      <c r="K51" s="47">
        <v>639.9</v>
      </c>
      <c r="L51" s="47">
        <v>813.5</v>
      </c>
      <c r="M51" s="47">
        <v>1587.6</v>
      </c>
      <c r="N51" s="47">
        <v>1371.7</v>
      </c>
      <c r="O51" s="47">
        <v>2316.4</v>
      </c>
      <c r="P51" s="47">
        <v>2585.1</v>
      </c>
      <c r="Q51" s="47">
        <v>2647.5</v>
      </c>
      <c r="R51" s="47">
        <v>2653</v>
      </c>
      <c r="S51" s="47">
        <v>2729.8</v>
      </c>
      <c r="T51" s="47">
        <v>2920.9</v>
      </c>
      <c r="U51" s="47">
        <v>2495</v>
      </c>
      <c r="V51" s="47">
        <v>2533.4</v>
      </c>
      <c r="W51" s="47">
        <v>2895.3</v>
      </c>
      <c r="X51" s="47">
        <v>2793.1</v>
      </c>
      <c r="Y51" s="47">
        <v>3110.4</v>
      </c>
      <c r="Z51" s="47">
        <v>2955.8</v>
      </c>
    </row>
    <row r="52" spans="1:26" ht="12.75">
      <c r="A52" s="33" t="s">
        <v>263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</row>
    <row r="53" spans="1:26" ht="12.75">
      <c r="A53" s="33" t="s">
        <v>264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</row>
    <row r="54" spans="1:26" ht="12.75">
      <c r="A54" s="33" t="s">
        <v>265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</row>
    <row r="55" spans="1:26" ht="12.75">
      <c r="A55" s="33" t="s">
        <v>266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</row>
    <row r="56" spans="1:26" ht="12.75">
      <c r="A56" s="33" t="s">
        <v>267</v>
      </c>
      <c r="B56" s="48" t="s">
        <v>157</v>
      </c>
      <c r="C56" s="48" t="s">
        <v>157</v>
      </c>
      <c r="D56" s="48" t="s">
        <v>157</v>
      </c>
      <c r="E56" s="48" t="s">
        <v>157</v>
      </c>
      <c r="F56" s="48" t="s">
        <v>157</v>
      </c>
      <c r="G56" s="48" t="s">
        <v>157</v>
      </c>
      <c r="H56" s="48" t="s">
        <v>157</v>
      </c>
      <c r="I56" s="48" t="s">
        <v>157</v>
      </c>
      <c r="J56" s="48" t="s">
        <v>157</v>
      </c>
      <c r="K56" s="48" t="s">
        <v>157</v>
      </c>
      <c r="L56" s="48" t="s">
        <v>157</v>
      </c>
      <c r="M56" s="48" t="s">
        <v>157</v>
      </c>
      <c r="N56" s="48" t="s">
        <v>157</v>
      </c>
      <c r="O56" s="48" t="s">
        <v>157</v>
      </c>
      <c r="P56" s="48" t="s">
        <v>157</v>
      </c>
      <c r="Q56" s="48" t="s">
        <v>157</v>
      </c>
      <c r="R56" s="48" t="s">
        <v>157</v>
      </c>
      <c r="S56" s="48" t="s">
        <v>157</v>
      </c>
      <c r="T56" s="48" t="s">
        <v>157</v>
      </c>
      <c r="U56" s="48" t="s">
        <v>157</v>
      </c>
      <c r="V56" s="48" t="s">
        <v>157</v>
      </c>
      <c r="W56" s="48" t="s">
        <v>157</v>
      </c>
      <c r="X56" s="48" t="s">
        <v>157</v>
      </c>
      <c r="Y56" s="48" t="s">
        <v>157</v>
      </c>
      <c r="Z56" s="48" t="s">
        <v>157</v>
      </c>
    </row>
    <row r="57" spans="1:26" ht="12.75">
      <c r="A57" s="33" t="s">
        <v>268</v>
      </c>
      <c r="B57" s="48" t="s">
        <v>157</v>
      </c>
      <c r="C57" s="48" t="s">
        <v>157</v>
      </c>
      <c r="D57" s="48" t="s">
        <v>157</v>
      </c>
      <c r="E57" s="48" t="s">
        <v>157</v>
      </c>
      <c r="F57" s="48" t="s">
        <v>157</v>
      </c>
      <c r="G57" s="48" t="s">
        <v>157</v>
      </c>
      <c r="H57" s="48" t="s">
        <v>157</v>
      </c>
      <c r="I57" s="48" t="s">
        <v>157</v>
      </c>
      <c r="J57" s="48" t="s">
        <v>157</v>
      </c>
      <c r="K57" s="48" t="s">
        <v>157</v>
      </c>
      <c r="L57" s="48" t="s">
        <v>157</v>
      </c>
      <c r="M57" s="48" t="s">
        <v>157</v>
      </c>
      <c r="N57" s="48" t="s">
        <v>157</v>
      </c>
      <c r="O57" s="48" t="s">
        <v>157</v>
      </c>
      <c r="P57" s="48" t="s">
        <v>157</v>
      </c>
      <c r="Q57" s="48" t="s">
        <v>157</v>
      </c>
      <c r="R57" s="48" t="s">
        <v>157</v>
      </c>
      <c r="S57" s="48" t="s">
        <v>157</v>
      </c>
      <c r="T57" s="48" t="s">
        <v>157</v>
      </c>
      <c r="U57" s="48" t="s">
        <v>157</v>
      </c>
      <c r="V57" s="48" t="s">
        <v>157</v>
      </c>
      <c r="W57" s="48" t="s">
        <v>157</v>
      </c>
      <c r="X57" s="48" t="s">
        <v>157</v>
      </c>
      <c r="Y57" s="48" t="s">
        <v>157</v>
      </c>
      <c r="Z57" s="48" t="s">
        <v>157</v>
      </c>
    </row>
    <row r="58" spans="1:26" ht="12.75">
      <c r="A58" s="33" t="s">
        <v>269</v>
      </c>
      <c r="B58" s="47">
        <v>18.8</v>
      </c>
      <c r="C58" s="47">
        <v>24.8</v>
      </c>
      <c r="D58" s="47">
        <v>29</v>
      </c>
      <c r="E58" s="47">
        <v>56.7</v>
      </c>
      <c r="F58" s="47">
        <v>141.7</v>
      </c>
      <c r="G58" s="47">
        <v>221.7</v>
      </c>
      <c r="H58" s="47">
        <v>322.9</v>
      </c>
      <c r="I58" s="47">
        <v>442.1</v>
      </c>
      <c r="J58" s="47">
        <v>413.6</v>
      </c>
      <c r="K58" s="47">
        <v>457</v>
      </c>
      <c r="L58" s="47">
        <v>709.3</v>
      </c>
      <c r="M58" s="47">
        <v>837</v>
      </c>
      <c r="N58" s="47">
        <v>1112.9</v>
      </c>
      <c r="O58" s="47">
        <v>1423.4</v>
      </c>
      <c r="P58" s="47">
        <v>1927</v>
      </c>
      <c r="Q58" s="47">
        <v>3198.9</v>
      </c>
      <c r="R58" s="47">
        <v>5365.5</v>
      </c>
      <c r="S58" s="47">
        <v>7683.1</v>
      </c>
      <c r="T58" s="47">
        <v>9882.1</v>
      </c>
      <c r="U58" s="47">
        <v>11729.1</v>
      </c>
      <c r="V58" s="47">
        <v>13137.1</v>
      </c>
      <c r="W58" s="47">
        <v>13694.2</v>
      </c>
      <c r="X58" s="47">
        <v>14418.2</v>
      </c>
      <c r="Y58" s="47">
        <v>13060.6</v>
      </c>
      <c r="Z58" s="47">
        <v>14141.3</v>
      </c>
    </row>
    <row r="59" spans="1:26" ht="12.75">
      <c r="A59" s="33" t="s">
        <v>270</v>
      </c>
      <c r="B59" s="48" t="s">
        <v>157</v>
      </c>
      <c r="C59" s="48" t="s">
        <v>157</v>
      </c>
      <c r="D59" s="48" t="s">
        <v>157</v>
      </c>
      <c r="E59" s="48" t="s">
        <v>157</v>
      </c>
      <c r="F59" s="48" t="s">
        <v>157</v>
      </c>
      <c r="G59" s="48" t="s">
        <v>157</v>
      </c>
      <c r="H59" s="48" t="s">
        <v>157</v>
      </c>
      <c r="I59" s="48" t="s">
        <v>157</v>
      </c>
      <c r="J59" s="48" t="s">
        <v>157</v>
      </c>
      <c r="K59" s="48" t="s">
        <v>157</v>
      </c>
      <c r="L59" s="48" t="s">
        <v>157</v>
      </c>
      <c r="M59" s="48" t="s">
        <v>157</v>
      </c>
      <c r="N59" s="48" t="s">
        <v>157</v>
      </c>
      <c r="O59" s="48" t="s">
        <v>157</v>
      </c>
      <c r="P59" s="48" t="s">
        <v>157</v>
      </c>
      <c r="Q59" s="48" t="s">
        <v>157</v>
      </c>
      <c r="R59" s="48" t="s">
        <v>157</v>
      </c>
      <c r="S59" s="48" t="s">
        <v>157</v>
      </c>
      <c r="T59" s="48" t="s">
        <v>157</v>
      </c>
      <c r="U59" s="48" t="s">
        <v>157</v>
      </c>
      <c r="V59" s="48" t="s">
        <v>157</v>
      </c>
      <c r="W59" s="48" t="s">
        <v>157</v>
      </c>
      <c r="X59" s="48" t="s">
        <v>157</v>
      </c>
      <c r="Y59" s="48" t="s">
        <v>157</v>
      </c>
      <c r="Z59" s="48" t="s">
        <v>157</v>
      </c>
    </row>
    <row r="60" spans="1:26" ht="12.75">
      <c r="A60" s="33" t="s">
        <v>271</v>
      </c>
      <c r="B60" s="48" t="s">
        <v>157</v>
      </c>
      <c r="C60" s="48" t="s">
        <v>157</v>
      </c>
      <c r="D60" s="48" t="s">
        <v>157</v>
      </c>
      <c r="E60" s="48" t="s">
        <v>157</v>
      </c>
      <c r="F60" s="48" t="s">
        <v>157</v>
      </c>
      <c r="G60" s="48" t="s">
        <v>157</v>
      </c>
      <c r="H60" s="48" t="s">
        <v>157</v>
      </c>
      <c r="I60" s="48" t="s">
        <v>157</v>
      </c>
      <c r="J60" s="48" t="s">
        <v>157</v>
      </c>
      <c r="K60" s="48" t="s">
        <v>157</v>
      </c>
      <c r="L60" s="48" t="s">
        <v>157</v>
      </c>
      <c r="M60" s="48" t="s">
        <v>157</v>
      </c>
      <c r="N60" s="48" t="s">
        <v>157</v>
      </c>
      <c r="O60" s="48" t="s">
        <v>157</v>
      </c>
      <c r="P60" s="48" t="s">
        <v>157</v>
      </c>
      <c r="Q60" s="48" t="s">
        <v>157</v>
      </c>
      <c r="R60" s="48" t="s">
        <v>157</v>
      </c>
      <c r="S60" s="48" t="s">
        <v>157</v>
      </c>
      <c r="T60" s="48" t="s">
        <v>157</v>
      </c>
      <c r="U60" s="48" t="s">
        <v>157</v>
      </c>
      <c r="V60" s="48" t="s">
        <v>157</v>
      </c>
      <c r="W60" s="48" t="s">
        <v>157</v>
      </c>
      <c r="X60" s="48" t="s">
        <v>157</v>
      </c>
      <c r="Y60" s="48" t="s">
        <v>157</v>
      </c>
      <c r="Z60" s="48" t="s">
        <v>157</v>
      </c>
    </row>
    <row r="61" spans="1:26" ht="12.75">
      <c r="A61" s="33" t="s">
        <v>272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0.1</v>
      </c>
      <c r="Z61" s="47">
        <v>0.1</v>
      </c>
    </row>
    <row r="62" spans="1:26" ht="12.75">
      <c r="A62" s="33" t="s">
        <v>273</v>
      </c>
      <c r="B62" s="48" t="s">
        <v>157</v>
      </c>
      <c r="C62" s="48" t="s">
        <v>157</v>
      </c>
      <c r="D62" s="48" t="s">
        <v>157</v>
      </c>
      <c r="E62" s="48" t="s">
        <v>157</v>
      </c>
      <c r="F62" s="48" t="s">
        <v>157</v>
      </c>
      <c r="G62" s="48" t="s">
        <v>157</v>
      </c>
      <c r="H62" s="48" t="s">
        <v>157</v>
      </c>
      <c r="I62" s="48" t="s">
        <v>157</v>
      </c>
      <c r="J62" s="48" t="s">
        <v>157</v>
      </c>
      <c r="K62" s="48" t="s">
        <v>157</v>
      </c>
      <c r="L62" s="48" t="s">
        <v>157</v>
      </c>
      <c r="M62" s="48" t="s">
        <v>157</v>
      </c>
      <c r="N62" s="48" t="s">
        <v>157</v>
      </c>
      <c r="O62" s="48" t="s">
        <v>157</v>
      </c>
      <c r="P62" s="48" t="s">
        <v>157</v>
      </c>
      <c r="Q62" s="48" t="s">
        <v>157</v>
      </c>
      <c r="R62" s="48" t="s">
        <v>157</v>
      </c>
      <c r="S62" s="48" t="s">
        <v>157</v>
      </c>
      <c r="T62" s="48" t="s">
        <v>157</v>
      </c>
      <c r="U62" s="48" t="s">
        <v>157</v>
      </c>
      <c r="V62" s="48" t="s">
        <v>157</v>
      </c>
      <c r="W62" s="48" t="s">
        <v>157</v>
      </c>
      <c r="X62" s="48" t="s">
        <v>157</v>
      </c>
      <c r="Y62" s="48" t="s">
        <v>157</v>
      </c>
      <c r="Z62" s="48" t="s">
        <v>157</v>
      </c>
    </row>
    <row r="63" spans="1:26" ht="12.75">
      <c r="A63" s="33" t="s">
        <v>274</v>
      </c>
      <c r="B63" s="48" t="s">
        <v>157</v>
      </c>
      <c r="C63" s="48" t="s">
        <v>157</v>
      </c>
      <c r="D63" s="48" t="s">
        <v>157</v>
      </c>
      <c r="E63" s="48" t="s">
        <v>157</v>
      </c>
      <c r="F63" s="48" t="s">
        <v>157</v>
      </c>
      <c r="G63" s="48" t="s">
        <v>157</v>
      </c>
      <c r="H63" s="48" t="s">
        <v>157</v>
      </c>
      <c r="I63" s="48" t="s">
        <v>157</v>
      </c>
      <c r="J63" s="48" t="s">
        <v>157</v>
      </c>
      <c r="K63" s="48" t="s">
        <v>157</v>
      </c>
      <c r="L63" s="48" t="s">
        <v>157</v>
      </c>
      <c r="M63" s="48" t="s">
        <v>157</v>
      </c>
      <c r="N63" s="48" t="s">
        <v>157</v>
      </c>
      <c r="O63" s="48" t="s">
        <v>157</v>
      </c>
      <c r="P63" s="48" t="s">
        <v>157</v>
      </c>
      <c r="Q63" s="48" t="s">
        <v>157</v>
      </c>
      <c r="R63" s="48" t="s">
        <v>157</v>
      </c>
      <c r="S63" s="48" t="s">
        <v>157</v>
      </c>
      <c r="T63" s="48" t="s">
        <v>157</v>
      </c>
      <c r="U63" s="48" t="s">
        <v>157</v>
      </c>
      <c r="V63" s="48" t="s">
        <v>157</v>
      </c>
      <c r="W63" s="48" t="s">
        <v>157</v>
      </c>
      <c r="X63" s="48" t="s">
        <v>157</v>
      </c>
      <c r="Y63" s="48" t="s">
        <v>157</v>
      </c>
      <c r="Z63" s="48" t="s">
        <v>157</v>
      </c>
    </row>
    <row r="64" spans="1:26" ht="12.75">
      <c r="A64" s="33" t="s">
        <v>275</v>
      </c>
      <c r="B64" s="47">
        <v>13.1</v>
      </c>
      <c r="C64" s="47">
        <v>18.5</v>
      </c>
      <c r="D64" s="47">
        <v>7</v>
      </c>
      <c r="E64" s="47">
        <v>4.9</v>
      </c>
      <c r="F64" s="47">
        <v>2.9</v>
      </c>
      <c r="G64" s="47">
        <v>5.5</v>
      </c>
      <c r="H64" s="47">
        <v>5.6</v>
      </c>
      <c r="I64" s="47">
        <v>9.8</v>
      </c>
      <c r="J64" s="47">
        <v>5.4</v>
      </c>
      <c r="K64" s="47">
        <v>1.7</v>
      </c>
      <c r="L64" s="47">
        <v>0.3</v>
      </c>
      <c r="M64" s="47">
        <v>1.4</v>
      </c>
      <c r="N64" s="47">
        <v>3.7</v>
      </c>
      <c r="O64" s="47">
        <v>3.1</v>
      </c>
      <c r="P64" s="47">
        <v>0.1</v>
      </c>
      <c r="Q64" s="47">
        <v>0.7</v>
      </c>
      <c r="R64" s="47">
        <v>0.6</v>
      </c>
      <c r="S64" s="47">
        <v>1.4</v>
      </c>
      <c r="T64" s="47">
        <v>0.1</v>
      </c>
      <c r="U64" s="47">
        <v>0.1</v>
      </c>
      <c r="V64" s="47">
        <v>0</v>
      </c>
      <c r="W64" s="47">
        <v>0</v>
      </c>
      <c r="X64" s="47">
        <v>0</v>
      </c>
      <c r="Y64" s="47">
        <v>0.3</v>
      </c>
      <c r="Z64" s="47">
        <v>0.3</v>
      </c>
    </row>
    <row r="65" spans="1:26" ht="12.75">
      <c r="A65" s="33" t="s">
        <v>276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19.1</v>
      </c>
      <c r="U65" s="47">
        <v>22.5</v>
      </c>
      <c r="V65" s="47">
        <v>35.2</v>
      </c>
      <c r="W65" s="47">
        <v>79.2</v>
      </c>
      <c r="X65" s="47">
        <v>105.1</v>
      </c>
      <c r="Y65" s="47">
        <v>121</v>
      </c>
      <c r="Z65" s="47">
        <v>134</v>
      </c>
    </row>
    <row r="66" spans="1:26" ht="12.75">
      <c r="A66" s="33" t="s">
        <v>277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</row>
    <row r="67" spans="1:26" ht="12.75">
      <c r="A67" s="33" t="s">
        <v>278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</row>
    <row r="68" spans="1:26" ht="12.75">
      <c r="A68" s="33" t="s">
        <v>279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</row>
    <row r="69" spans="1:26" ht="12.75">
      <c r="A69" s="33" t="s">
        <v>280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</row>
    <row r="70" spans="1:26" ht="12.75">
      <c r="A70" s="33" t="s">
        <v>281</v>
      </c>
      <c r="B70" s="47">
        <v>0</v>
      </c>
      <c r="C70" s="47">
        <v>0</v>
      </c>
      <c r="D70" s="47">
        <v>5.1</v>
      </c>
      <c r="E70" s="47">
        <v>24.3</v>
      </c>
      <c r="F70" s="47">
        <v>25</v>
      </c>
      <c r="G70" s="47">
        <v>24.3</v>
      </c>
      <c r="H70" s="47">
        <v>39</v>
      </c>
      <c r="I70" s="47">
        <v>55</v>
      </c>
      <c r="J70" s="47">
        <v>63.4</v>
      </c>
      <c r="K70" s="47">
        <v>59.5</v>
      </c>
      <c r="L70" s="47">
        <v>58.2</v>
      </c>
      <c r="M70" s="47">
        <v>65.3</v>
      </c>
      <c r="N70" s="47">
        <v>158.1</v>
      </c>
      <c r="O70" s="47">
        <v>240.8</v>
      </c>
      <c r="P70" s="47">
        <v>304.4</v>
      </c>
      <c r="Q70" s="47">
        <v>573.6</v>
      </c>
      <c r="R70" s="47">
        <v>876.5</v>
      </c>
      <c r="S70" s="47">
        <v>1163</v>
      </c>
      <c r="T70" s="47">
        <v>1813.5</v>
      </c>
      <c r="U70" s="47">
        <v>2268.9</v>
      </c>
      <c r="V70" s="47">
        <v>2804.6</v>
      </c>
      <c r="W70" s="47">
        <v>2859.5</v>
      </c>
      <c r="X70" s="47">
        <v>2820.5</v>
      </c>
      <c r="Y70" s="47">
        <v>2659.1</v>
      </c>
      <c r="Z70" s="47">
        <v>2656.6</v>
      </c>
    </row>
    <row r="71" spans="1:26" ht="12.75">
      <c r="A71" s="33" t="s">
        <v>282</v>
      </c>
      <c r="B71" s="47">
        <v>5.7</v>
      </c>
      <c r="C71" s="47">
        <v>6.4</v>
      </c>
      <c r="D71" s="47">
        <v>15</v>
      </c>
      <c r="E71" s="47">
        <v>24.8</v>
      </c>
      <c r="F71" s="47">
        <v>111.1</v>
      </c>
      <c r="G71" s="47">
        <v>187.4</v>
      </c>
      <c r="H71" s="47">
        <v>273.7</v>
      </c>
      <c r="I71" s="47">
        <v>368.3</v>
      </c>
      <c r="J71" s="47">
        <v>335</v>
      </c>
      <c r="K71" s="47">
        <v>383.2</v>
      </c>
      <c r="L71" s="47">
        <v>636.4</v>
      </c>
      <c r="M71" s="47">
        <v>752.3</v>
      </c>
      <c r="N71" s="47">
        <v>929.6</v>
      </c>
      <c r="O71" s="47">
        <v>1168.5</v>
      </c>
      <c r="P71" s="47">
        <v>1603.4</v>
      </c>
      <c r="Q71" s="47">
        <v>2469.9</v>
      </c>
      <c r="R71" s="47">
        <v>3897.9</v>
      </c>
      <c r="S71" s="47">
        <v>5895.9</v>
      </c>
      <c r="T71" s="47">
        <v>7789.5</v>
      </c>
      <c r="U71" s="47">
        <v>9380.7</v>
      </c>
      <c r="V71" s="47">
        <v>10259</v>
      </c>
      <c r="W71" s="47">
        <v>10743.1</v>
      </c>
      <c r="X71" s="47">
        <v>11480.8</v>
      </c>
      <c r="Y71" s="47">
        <v>10275.5</v>
      </c>
      <c r="Z71" s="47">
        <v>11341.9</v>
      </c>
    </row>
    <row r="72" spans="1:26" ht="12.75">
      <c r="A72" s="33" t="s">
        <v>283</v>
      </c>
      <c r="B72" s="47">
        <v>0</v>
      </c>
      <c r="C72" s="47">
        <v>0</v>
      </c>
      <c r="D72" s="47">
        <v>1.8</v>
      </c>
      <c r="E72" s="47">
        <v>2.7</v>
      </c>
      <c r="F72" s="47">
        <v>2.7</v>
      </c>
      <c r="G72" s="47">
        <v>4.5</v>
      </c>
      <c r="H72" s="47">
        <v>4.5</v>
      </c>
      <c r="I72" s="47">
        <v>9</v>
      </c>
      <c r="J72" s="47">
        <v>9.9</v>
      </c>
      <c r="K72" s="47">
        <v>12.6</v>
      </c>
      <c r="L72" s="47">
        <v>14.4</v>
      </c>
      <c r="M72" s="47">
        <v>18</v>
      </c>
      <c r="N72" s="47">
        <v>21.6</v>
      </c>
      <c r="O72" s="47">
        <v>11</v>
      </c>
      <c r="P72" s="47">
        <v>19.2</v>
      </c>
      <c r="Q72" s="47">
        <v>154.7</v>
      </c>
      <c r="R72" s="47">
        <v>590.5</v>
      </c>
      <c r="S72" s="47">
        <v>622.9</v>
      </c>
      <c r="T72" s="47">
        <v>259.9</v>
      </c>
      <c r="U72" s="47">
        <v>56.9</v>
      </c>
      <c r="V72" s="47">
        <v>38.3</v>
      </c>
      <c r="W72" s="47">
        <v>12.4</v>
      </c>
      <c r="X72" s="47">
        <v>11.7</v>
      </c>
      <c r="Y72" s="47">
        <v>4.7</v>
      </c>
      <c r="Z72" s="47">
        <v>8.4</v>
      </c>
    </row>
    <row r="73" spans="1:26" ht="12.75">
      <c r="A73" s="33" t="s">
        <v>284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</row>
    <row r="74" spans="1:26" ht="12.75">
      <c r="A74" s="33" t="s">
        <v>285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</row>
    <row r="75" spans="1:26" ht="12.75">
      <c r="A75" s="33" t="s">
        <v>286</v>
      </c>
      <c r="B75" s="47">
        <v>5455.8</v>
      </c>
      <c r="C75" s="47">
        <v>5515.7</v>
      </c>
      <c r="D75" s="47">
        <v>5564.5</v>
      </c>
      <c r="E75" s="47">
        <v>5663.5</v>
      </c>
      <c r="F75" s="47">
        <v>5783.5</v>
      </c>
      <c r="G75" s="47">
        <v>5935.3</v>
      </c>
      <c r="H75" s="47">
        <v>6086.2</v>
      </c>
      <c r="I75" s="47">
        <v>6101.6</v>
      </c>
      <c r="J75" s="47">
        <v>6075.6</v>
      </c>
      <c r="K75" s="47">
        <v>6016.9</v>
      </c>
      <c r="L75" s="47">
        <v>6222</v>
      </c>
      <c r="M75" s="47">
        <v>6241.5</v>
      </c>
      <c r="N75" s="47">
        <v>6274.2</v>
      </c>
      <c r="O75" s="47">
        <v>6092.1</v>
      </c>
      <c r="P75" s="47">
        <v>5749.5</v>
      </c>
      <c r="Q75" s="47">
        <v>5752.6</v>
      </c>
      <c r="R75" s="47">
        <v>5574.1</v>
      </c>
      <c r="S75" s="47">
        <v>5503.4</v>
      </c>
      <c r="T75" s="47">
        <v>5441.4</v>
      </c>
      <c r="U75" s="47">
        <v>5365</v>
      </c>
      <c r="V75" s="47">
        <v>5425.5</v>
      </c>
      <c r="W75" s="47">
        <v>5521.8</v>
      </c>
      <c r="X75" s="47">
        <v>5462.1</v>
      </c>
      <c r="Y75" s="47">
        <v>5511.4</v>
      </c>
      <c r="Z75" s="47">
        <v>5337.7</v>
      </c>
    </row>
    <row r="76" spans="1:26" ht="12.75">
      <c r="A76" s="33" t="s">
        <v>287</v>
      </c>
      <c r="B76" s="47">
        <v>0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</row>
    <row r="77" spans="1:26" ht="12.75">
      <c r="A77" s="33" t="s">
        <v>288</v>
      </c>
      <c r="B77" s="47">
        <v>0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</row>
    <row r="79" ht="12.75">
      <c r="A79" s="31" t="s">
        <v>156</v>
      </c>
    </row>
    <row r="80" spans="1:2" ht="12.75">
      <c r="A80" s="31" t="s">
        <v>157</v>
      </c>
      <c r="B80" s="31" t="s">
        <v>158</v>
      </c>
    </row>
    <row r="83" spans="1:26" ht="12.75">
      <c r="A83" t="s">
        <v>289</v>
      </c>
      <c r="B83" s="66">
        <f>B13</f>
        <v>213.5</v>
      </c>
      <c r="C83" s="66">
        <f aca="true" t="shared" si="0" ref="C83:Z83">C13</f>
        <v>154.4</v>
      </c>
      <c r="D83" s="66">
        <f t="shared" si="0"/>
        <v>117.4</v>
      </c>
      <c r="E83" s="66">
        <f t="shared" si="0"/>
        <v>96.4</v>
      </c>
      <c r="F83" s="66">
        <f t="shared" si="0"/>
        <v>16.9</v>
      </c>
      <c r="G83" s="66">
        <f t="shared" si="0"/>
        <v>16.3</v>
      </c>
      <c r="H83" s="66">
        <f t="shared" si="0"/>
        <v>13.1</v>
      </c>
      <c r="I83" s="66">
        <f t="shared" si="0"/>
        <v>14.1</v>
      </c>
      <c r="J83" s="66">
        <f t="shared" si="0"/>
        <v>6.7</v>
      </c>
      <c r="K83" s="66">
        <f t="shared" si="0"/>
        <v>4.5</v>
      </c>
      <c r="L83" s="66">
        <f t="shared" si="0"/>
        <v>9.8</v>
      </c>
      <c r="M83" s="66">
        <f t="shared" si="0"/>
        <v>31.6</v>
      </c>
      <c r="N83" s="66">
        <f t="shared" si="0"/>
        <v>30</v>
      </c>
      <c r="O83" s="66">
        <f t="shared" si="0"/>
        <v>6</v>
      </c>
      <c r="P83" s="66">
        <f t="shared" si="0"/>
        <v>5.5</v>
      </c>
      <c r="Q83" s="66">
        <f t="shared" si="0"/>
        <v>7.6</v>
      </c>
      <c r="R83" s="66">
        <f t="shared" si="0"/>
        <v>12</v>
      </c>
      <c r="S83" s="66">
        <f t="shared" si="0"/>
        <v>12.1</v>
      </c>
      <c r="T83" s="66">
        <f t="shared" si="0"/>
        <v>12.2</v>
      </c>
      <c r="U83" s="66">
        <f t="shared" si="0"/>
        <v>11.4</v>
      </c>
      <c r="V83" s="66">
        <f t="shared" si="0"/>
        <v>11.5</v>
      </c>
      <c r="W83" s="66">
        <f t="shared" si="0"/>
        <v>9.1</v>
      </c>
      <c r="X83" s="66">
        <f t="shared" si="0"/>
        <v>9.8</v>
      </c>
      <c r="Y83" s="66">
        <f t="shared" si="0"/>
        <v>8.6</v>
      </c>
      <c r="Z83" s="66">
        <f t="shared" si="0"/>
        <v>8.6</v>
      </c>
    </row>
    <row r="84" spans="1:26" ht="12.75">
      <c r="A84" t="s">
        <v>261</v>
      </c>
      <c r="B84" s="66">
        <f>B50</f>
        <v>338.7</v>
      </c>
      <c r="C84" s="66">
        <f aca="true" t="shared" si="1" ref="C84:Z84">C50</f>
        <v>340.4</v>
      </c>
      <c r="D84" s="66">
        <f t="shared" si="1"/>
        <v>417.9</v>
      </c>
      <c r="E84" s="66">
        <f t="shared" si="1"/>
        <v>400.3</v>
      </c>
      <c r="F84" s="66">
        <f t="shared" si="1"/>
        <v>346.4</v>
      </c>
      <c r="G84" s="66">
        <f t="shared" si="1"/>
        <v>374.7</v>
      </c>
      <c r="H84" s="66">
        <f t="shared" si="1"/>
        <v>425.1</v>
      </c>
      <c r="I84" s="66">
        <f t="shared" si="1"/>
        <v>458</v>
      </c>
      <c r="J84" s="66">
        <f t="shared" si="1"/>
        <v>616.2</v>
      </c>
      <c r="K84" s="66">
        <f t="shared" si="1"/>
        <v>639.9</v>
      </c>
      <c r="L84" s="66">
        <f t="shared" si="1"/>
        <v>813.5</v>
      </c>
      <c r="M84" s="66">
        <f t="shared" si="1"/>
        <v>1587.6</v>
      </c>
      <c r="N84" s="66">
        <f t="shared" si="1"/>
        <v>1371.7</v>
      </c>
      <c r="O84" s="66">
        <f t="shared" si="1"/>
        <v>2316.4</v>
      </c>
      <c r="P84" s="66">
        <f t="shared" si="1"/>
        <v>2585.1</v>
      </c>
      <c r="Q84" s="66">
        <f t="shared" si="1"/>
        <v>2647.5</v>
      </c>
      <c r="R84" s="66">
        <f t="shared" si="1"/>
        <v>2653</v>
      </c>
      <c r="S84" s="66">
        <f t="shared" si="1"/>
        <v>2729.8</v>
      </c>
      <c r="T84" s="66">
        <f t="shared" si="1"/>
        <v>2920.9</v>
      </c>
      <c r="U84" s="66">
        <f t="shared" si="1"/>
        <v>2495</v>
      </c>
      <c r="V84" s="66">
        <f t="shared" si="1"/>
        <v>2533.4</v>
      </c>
      <c r="W84" s="66">
        <f t="shared" si="1"/>
        <v>2895.3</v>
      </c>
      <c r="X84" s="66">
        <f t="shared" si="1"/>
        <v>2793.1</v>
      </c>
      <c r="Y84" s="66">
        <f t="shared" si="1"/>
        <v>3110.4</v>
      </c>
      <c r="Z84" s="66">
        <f t="shared" si="1"/>
        <v>2955.8</v>
      </c>
    </row>
    <row r="85" spans="1:26" ht="12.75">
      <c r="A85" t="s">
        <v>290</v>
      </c>
      <c r="B85" s="66">
        <f>B27</f>
        <v>278144.5</v>
      </c>
      <c r="C85" s="66">
        <f aca="true" t="shared" si="2" ref="C85:Z85">C27</f>
        <v>280264.2</v>
      </c>
      <c r="D85" s="66">
        <f t="shared" si="2"/>
        <v>289555.6</v>
      </c>
      <c r="E85" s="66">
        <f t="shared" si="2"/>
        <v>292955.6</v>
      </c>
      <c r="F85" s="66">
        <f t="shared" si="2"/>
        <v>296399.4</v>
      </c>
      <c r="G85" s="66">
        <f t="shared" si="2"/>
        <v>300386.9</v>
      </c>
      <c r="H85" s="66">
        <f t="shared" si="2"/>
        <v>310454.9</v>
      </c>
      <c r="I85" s="66">
        <f t="shared" si="2"/>
        <v>316052.4</v>
      </c>
      <c r="J85" s="66">
        <f t="shared" si="2"/>
        <v>327291</v>
      </c>
      <c r="K85" s="66">
        <f t="shared" si="2"/>
        <v>336595.4</v>
      </c>
      <c r="L85" s="66">
        <f t="shared" si="2"/>
        <v>337138.2</v>
      </c>
      <c r="M85" s="66">
        <f t="shared" si="2"/>
        <v>339508.7</v>
      </c>
      <c r="N85" s="66">
        <f t="shared" si="2"/>
        <v>342376.5</v>
      </c>
      <c r="O85" s="66">
        <f t="shared" si="2"/>
        <v>346793.9</v>
      </c>
      <c r="P85" s="66">
        <f t="shared" si="2"/>
        <v>356025.5</v>
      </c>
      <c r="Q85" s="66">
        <f t="shared" si="2"/>
        <v>357841.3</v>
      </c>
      <c r="R85" s="66">
        <f t="shared" si="2"/>
        <v>363211.2</v>
      </c>
      <c r="S85" s="66">
        <f t="shared" si="2"/>
        <v>367118.8</v>
      </c>
      <c r="T85" s="66">
        <f t="shared" si="2"/>
        <v>359802.6</v>
      </c>
      <c r="U85" s="66">
        <f t="shared" si="2"/>
        <v>346295.2</v>
      </c>
      <c r="V85" s="66">
        <f t="shared" si="2"/>
        <v>343450.3</v>
      </c>
      <c r="W85" s="66">
        <f t="shared" si="2"/>
        <v>340727.8</v>
      </c>
      <c r="X85" s="66">
        <f t="shared" si="2"/>
        <v>329106.8</v>
      </c>
      <c r="Y85" s="66">
        <f t="shared" si="2"/>
        <v>326544.5</v>
      </c>
      <c r="Z85" s="66">
        <f t="shared" si="2"/>
        <v>330493</v>
      </c>
    </row>
    <row r="86" spans="1:26" ht="12.75">
      <c r="A86" t="s">
        <v>291</v>
      </c>
      <c r="B86" s="66">
        <f>B58</f>
        <v>18.8</v>
      </c>
      <c r="C86" s="66">
        <f aca="true" t="shared" si="3" ref="C86:Z86">C58</f>
        <v>24.8</v>
      </c>
      <c r="D86" s="66">
        <f t="shared" si="3"/>
        <v>29</v>
      </c>
      <c r="E86" s="66">
        <f t="shared" si="3"/>
        <v>56.7</v>
      </c>
      <c r="F86" s="66">
        <f t="shared" si="3"/>
        <v>141.7</v>
      </c>
      <c r="G86" s="66">
        <f t="shared" si="3"/>
        <v>221.7</v>
      </c>
      <c r="H86" s="66">
        <f t="shared" si="3"/>
        <v>322.9</v>
      </c>
      <c r="I86" s="66">
        <f t="shared" si="3"/>
        <v>442.1</v>
      </c>
      <c r="J86" s="66">
        <f t="shared" si="3"/>
        <v>413.6</v>
      </c>
      <c r="K86" s="66">
        <f t="shared" si="3"/>
        <v>457</v>
      </c>
      <c r="L86" s="66">
        <f t="shared" si="3"/>
        <v>709.3</v>
      </c>
      <c r="M86" s="66">
        <f t="shared" si="3"/>
        <v>837</v>
      </c>
      <c r="N86" s="66">
        <f t="shared" si="3"/>
        <v>1112.9</v>
      </c>
      <c r="O86" s="66">
        <f t="shared" si="3"/>
        <v>1423.4</v>
      </c>
      <c r="P86" s="66">
        <f t="shared" si="3"/>
        <v>1927</v>
      </c>
      <c r="Q86" s="66">
        <f t="shared" si="3"/>
        <v>3198.9</v>
      </c>
      <c r="R86" s="66">
        <f t="shared" si="3"/>
        <v>5365.5</v>
      </c>
      <c r="S86" s="66">
        <f t="shared" si="3"/>
        <v>7683.1</v>
      </c>
      <c r="T86" s="66">
        <f t="shared" si="3"/>
        <v>9882.1</v>
      </c>
      <c r="U86" s="66">
        <f t="shared" si="3"/>
        <v>11729.1</v>
      </c>
      <c r="V86" s="66">
        <f t="shared" si="3"/>
        <v>13137.1</v>
      </c>
      <c r="W86" s="66">
        <f t="shared" si="3"/>
        <v>13694.2</v>
      </c>
      <c r="X86" s="66">
        <f t="shared" si="3"/>
        <v>14418.2</v>
      </c>
      <c r="Y86" s="66">
        <f t="shared" si="3"/>
        <v>13060.6</v>
      </c>
      <c r="Z86" s="66">
        <f t="shared" si="3"/>
        <v>14141.3</v>
      </c>
    </row>
    <row r="87" spans="1:26" ht="12.75">
      <c r="A87" t="s">
        <v>292</v>
      </c>
      <c r="B87" s="66">
        <f>B75</f>
        <v>5455.8</v>
      </c>
      <c r="C87" s="66">
        <f aca="true" t="shared" si="4" ref="C87:Z87">C75</f>
        <v>5515.7</v>
      </c>
      <c r="D87" s="66">
        <f t="shared" si="4"/>
        <v>5564.5</v>
      </c>
      <c r="E87" s="66">
        <f t="shared" si="4"/>
        <v>5663.5</v>
      </c>
      <c r="F87" s="66">
        <f t="shared" si="4"/>
        <v>5783.5</v>
      </c>
      <c r="G87" s="66">
        <f t="shared" si="4"/>
        <v>5935.3</v>
      </c>
      <c r="H87" s="66">
        <f t="shared" si="4"/>
        <v>6086.2</v>
      </c>
      <c r="I87" s="66">
        <f t="shared" si="4"/>
        <v>6101.6</v>
      </c>
      <c r="J87" s="66">
        <f t="shared" si="4"/>
        <v>6075.6</v>
      </c>
      <c r="K87" s="66">
        <f t="shared" si="4"/>
        <v>6016.9</v>
      </c>
      <c r="L87" s="66">
        <f t="shared" si="4"/>
        <v>6222</v>
      </c>
      <c r="M87" s="66">
        <f t="shared" si="4"/>
        <v>6241.5</v>
      </c>
      <c r="N87" s="66">
        <f t="shared" si="4"/>
        <v>6274.2</v>
      </c>
      <c r="O87" s="66">
        <f t="shared" si="4"/>
        <v>6092.1</v>
      </c>
      <c r="P87" s="66">
        <f t="shared" si="4"/>
        <v>5749.5</v>
      </c>
      <c r="Q87" s="66">
        <f t="shared" si="4"/>
        <v>5752.6</v>
      </c>
      <c r="R87" s="66">
        <f t="shared" si="4"/>
        <v>5574.1</v>
      </c>
      <c r="S87" s="66">
        <f t="shared" si="4"/>
        <v>5503.4</v>
      </c>
      <c r="T87" s="66">
        <f t="shared" si="4"/>
        <v>5441.4</v>
      </c>
      <c r="U87" s="66">
        <f t="shared" si="4"/>
        <v>5365</v>
      </c>
      <c r="V87" s="66">
        <f t="shared" si="4"/>
        <v>5425.5</v>
      </c>
      <c r="W87" s="66">
        <f t="shared" si="4"/>
        <v>5521.8</v>
      </c>
      <c r="X87" s="66">
        <f t="shared" si="4"/>
        <v>5462.1</v>
      </c>
      <c r="Y87" s="66">
        <f t="shared" si="4"/>
        <v>5511.4</v>
      </c>
      <c r="Z87" s="66">
        <f t="shared" si="4"/>
        <v>5337.7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workbookViewId="0" topLeftCell="E4">
      <selection activeCell="E4" sqref="E4:AE44"/>
    </sheetView>
  </sheetViews>
  <sheetFormatPr defaultColWidth="9.140625" defaultRowHeight="12.7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Gita.BERGERE@ec.europa.eu</Manager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STURC Marek (ESTAT)</dc:creator>
  <cp:keywords/>
  <dc:description>August 2016</dc:description>
  <cp:lastModifiedBy>VERDON Dominique (ESTAT)</cp:lastModifiedBy>
  <dcterms:created xsi:type="dcterms:W3CDTF">2016-08-18T07:28:06Z</dcterms:created>
  <dcterms:modified xsi:type="dcterms:W3CDTF">2016-11-16T15:31:27Z</dcterms:modified>
  <cp:category>SE article</cp:category>
  <cp:version/>
  <cp:contentType/>
  <cp:contentStatus>FINAL</cp:contentStatus>
</cp:coreProperties>
</file>