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0" windowWidth="16230" windowHeight="12195" tabRatio="905"/>
  </bookViews>
  <sheets>
    <sheet name="READ ME" sheetId="25" r:id="rId1"/>
    <sheet name="SUMMARY %" sheetId="26" r:id="rId2"/>
    <sheet name="EU28" sheetId="34" r:id="rId3"/>
    <sheet name="BE" sheetId="14" r:id="rId4"/>
    <sheet name="BG" sheetId="15" r:id="rId5"/>
    <sheet name="CZ" sheetId="16" r:id="rId6"/>
    <sheet name="DK" sheetId="17" r:id="rId7"/>
    <sheet name="DE" sheetId="18" r:id="rId8"/>
    <sheet name="EE" sheetId="27" r:id="rId9"/>
    <sheet name="IE" sheetId="19" r:id="rId10"/>
    <sheet name="EL" sheetId="31" r:id="rId11"/>
    <sheet name="ES" sheetId="20" r:id="rId12"/>
    <sheet name="FR" sheetId="21" r:id="rId13"/>
    <sheet name="HR" sheetId="22" r:id="rId14"/>
    <sheet name="IT" sheetId="23" r:id="rId15"/>
    <sheet name="CY" sheetId="33" r:id="rId16"/>
    <sheet name="LV" sheetId="24" r:id="rId17"/>
    <sheet name="LT" sheetId="7" r:id="rId18"/>
    <sheet name="LU" sheetId="8" r:id="rId19"/>
    <sheet name="HU" sheetId="9" r:id="rId20"/>
    <sheet name="MT" sheetId="10" r:id="rId21"/>
    <sheet name="NL" sheetId="11" r:id="rId22"/>
    <sheet name="AT" sheetId="12" r:id="rId23"/>
    <sheet name="PL" sheetId="1" r:id="rId24"/>
    <sheet name="PT" sheetId="2" r:id="rId25"/>
    <sheet name="RO" sheetId="4" r:id="rId26"/>
    <sheet name="SI" sheetId="5" r:id="rId27"/>
    <sheet name="SK" sheetId="6" r:id="rId28"/>
    <sheet name="FI" sheetId="30" r:id="rId29"/>
    <sheet name="SE" sheetId="3" r:id="rId30"/>
    <sheet name="UK" sheetId="32" r:id="rId31"/>
    <sheet name="NO" sheetId="13" r:id="rId32"/>
  </sheets>
  <externalReferences>
    <externalReference r:id="rId33"/>
  </externalReferences>
  <definedNames>
    <definedName name="_xlnm.Print_Area" localSheetId="0">'READ ME'!$A$1:$I$29</definedName>
    <definedName name="_xlnm.Print_Area" localSheetId="1">'SUMMARY %'!$A$1:$T$102</definedName>
    <definedName name="UnitFactor">[1]Cover!$Q$121</definedName>
  </definedNames>
  <calcPr calcId="145621"/>
</workbook>
</file>

<file path=xl/calcChain.xml><?xml version="1.0" encoding="utf-8"?>
<calcChain xmlns="http://schemas.openxmlformats.org/spreadsheetml/2006/main">
  <c r="L25" i="34" l="1"/>
  <c r="J25" i="34"/>
  <c r="K25" i="34"/>
  <c r="L62" i="34" l="1"/>
  <c r="K62" i="34"/>
  <c r="J62" i="34"/>
  <c r="I62" i="34"/>
  <c r="H62" i="34"/>
  <c r="G62" i="34"/>
  <c r="F62" i="34"/>
  <c r="E62" i="34"/>
  <c r="D62" i="34"/>
  <c r="C62" i="34"/>
  <c r="L61" i="34"/>
  <c r="K61" i="34"/>
  <c r="J61" i="34"/>
  <c r="I61" i="34"/>
  <c r="H61" i="34"/>
  <c r="G61" i="34"/>
  <c r="F61" i="34"/>
  <c r="E61" i="34"/>
  <c r="D61" i="34"/>
  <c r="C61" i="34"/>
  <c r="L58" i="34"/>
  <c r="K58" i="34"/>
  <c r="J58" i="34"/>
  <c r="I58" i="34"/>
  <c r="H58" i="34"/>
  <c r="G58" i="34"/>
  <c r="F58" i="34"/>
  <c r="E58" i="34"/>
  <c r="D58" i="34"/>
  <c r="C58" i="34"/>
  <c r="L55" i="34"/>
  <c r="K55" i="34"/>
  <c r="K64" i="34" s="1"/>
  <c r="J55" i="34"/>
  <c r="J64" i="34" s="1"/>
  <c r="I55" i="34"/>
  <c r="I64" i="34" s="1"/>
  <c r="H55" i="34"/>
  <c r="H64" i="34" s="1"/>
  <c r="G55" i="34"/>
  <c r="G64" i="34" s="1"/>
  <c r="F55" i="34"/>
  <c r="F64" i="34" s="1"/>
  <c r="E55" i="34"/>
  <c r="E64" i="34" s="1"/>
  <c r="D55" i="34"/>
  <c r="D64" i="34" s="1"/>
  <c r="C55" i="34"/>
  <c r="C64" i="34" s="1"/>
  <c r="L53" i="34"/>
  <c r="K53" i="34"/>
  <c r="J53" i="34"/>
  <c r="I53" i="34"/>
  <c r="H53" i="34"/>
  <c r="G53" i="34"/>
  <c r="F53" i="34"/>
  <c r="E53" i="34"/>
  <c r="D53" i="34"/>
  <c r="C53" i="34"/>
  <c r="L52" i="34"/>
  <c r="K52" i="34"/>
  <c r="J52" i="34"/>
  <c r="I52" i="34"/>
  <c r="H52" i="34"/>
  <c r="G52" i="34"/>
  <c r="F52" i="34"/>
  <c r="E52" i="34"/>
  <c r="D52" i="34"/>
  <c r="C52" i="34"/>
  <c r="L48" i="34"/>
  <c r="K48" i="34"/>
  <c r="J48" i="34"/>
  <c r="I48" i="34"/>
  <c r="H48" i="34"/>
  <c r="G48" i="34"/>
  <c r="F48" i="34"/>
  <c r="E48" i="34"/>
  <c r="D48" i="34"/>
  <c r="C48" i="34"/>
  <c r="L47" i="34"/>
  <c r="K47" i="34"/>
  <c r="J47" i="34"/>
  <c r="I47" i="34"/>
  <c r="H47" i="34"/>
  <c r="G47" i="34"/>
  <c r="F47" i="34"/>
  <c r="E47" i="34"/>
  <c r="D47" i="34"/>
  <c r="C47" i="34"/>
  <c r="L46" i="34"/>
  <c r="K46" i="34"/>
  <c r="J46" i="34"/>
  <c r="I46" i="34"/>
  <c r="H46" i="34"/>
  <c r="G46" i="34"/>
  <c r="F46" i="34"/>
  <c r="E46" i="34"/>
  <c r="D46" i="34"/>
  <c r="C46" i="34"/>
  <c r="L45" i="34"/>
  <c r="K45" i="34"/>
  <c r="J45" i="34"/>
  <c r="I45" i="34"/>
  <c r="H45" i="34"/>
  <c r="G45" i="34"/>
  <c r="F45" i="34"/>
  <c r="E45" i="34"/>
  <c r="D45" i="34"/>
  <c r="C45" i="34"/>
  <c r="L39" i="34"/>
  <c r="K39" i="34"/>
  <c r="J39" i="34"/>
  <c r="I39" i="34"/>
  <c r="H39" i="34"/>
  <c r="G39" i="34"/>
  <c r="F39" i="34"/>
  <c r="E39" i="34"/>
  <c r="D39" i="34"/>
  <c r="C39" i="34"/>
  <c r="L36" i="34"/>
  <c r="L42" i="34" s="1"/>
  <c r="K36" i="34"/>
  <c r="K42" i="34" s="1"/>
  <c r="J36" i="34"/>
  <c r="J42" i="34" s="1"/>
  <c r="I36" i="34"/>
  <c r="I42" i="34" s="1"/>
  <c r="H36" i="34"/>
  <c r="H42" i="34" s="1"/>
  <c r="G36" i="34"/>
  <c r="G42" i="34" s="1"/>
  <c r="F36" i="34"/>
  <c r="F42" i="34" s="1"/>
  <c r="E36" i="34"/>
  <c r="E42" i="34" s="1"/>
  <c r="D36" i="34"/>
  <c r="D42" i="34" s="1"/>
  <c r="C36" i="34"/>
  <c r="C42" i="34" s="1"/>
  <c r="L35" i="34"/>
  <c r="K35" i="34"/>
  <c r="J35" i="34"/>
  <c r="I35" i="34"/>
  <c r="H35" i="34"/>
  <c r="G35" i="34"/>
  <c r="F35" i="34"/>
  <c r="E35" i="34"/>
  <c r="D35" i="34"/>
  <c r="C35" i="34"/>
  <c r="L34" i="34"/>
  <c r="K34" i="34"/>
  <c r="J34" i="34"/>
  <c r="I34" i="34"/>
  <c r="H34" i="34"/>
  <c r="G34" i="34"/>
  <c r="F34" i="34"/>
  <c r="E34" i="34"/>
  <c r="D34" i="34"/>
  <c r="C34" i="34"/>
  <c r="L33" i="34"/>
  <c r="K33" i="34"/>
  <c r="J33" i="34"/>
  <c r="I33" i="34"/>
  <c r="H33" i="34"/>
  <c r="G33" i="34"/>
  <c r="F33" i="34"/>
  <c r="E33" i="34"/>
  <c r="D33" i="34"/>
  <c r="C33" i="34"/>
  <c r="L28" i="34"/>
  <c r="K28" i="34"/>
  <c r="J28" i="34"/>
  <c r="I28" i="34"/>
  <c r="H28" i="34"/>
  <c r="G28" i="34"/>
  <c r="F28" i="34"/>
  <c r="E28" i="34"/>
  <c r="D28" i="34"/>
  <c r="C28" i="34"/>
  <c r="L30" i="34"/>
  <c r="K30" i="34"/>
  <c r="J30" i="34"/>
  <c r="I25" i="34"/>
  <c r="I30" i="34" s="1"/>
  <c r="H25" i="34"/>
  <c r="H30" i="34" s="1"/>
  <c r="G25" i="34"/>
  <c r="G30" i="34" s="1"/>
  <c r="F25" i="34"/>
  <c r="F30" i="34" s="1"/>
  <c r="E25" i="34"/>
  <c r="E30" i="34" s="1"/>
  <c r="D25" i="34"/>
  <c r="D30" i="34" s="1"/>
  <c r="C25" i="34"/>
  <c r="C30" i="34" s="1"/>
  <c r="L24" i="34"/>
  <c r="K24" i="34"/>
  <c r="J24" i="34"/>
  <c r="I24" i="34"/>
  <c r="H24" i="34"/>
  <c r="G24" i="34"/>
  <c r="F24" i="34"/>
  <c r="E24" i="34"/>
  <c r="D24" i="34"/>
  <c r="C24" i="34"/>
  <c r="L23" i="34"/>
  <c r="K23" i="34"/>
  <c r="J23" i="34"/>
  <c r="I23" i="34"/>
  <c r="H23" i="34"/>
  <c r="G23" i="34"/>
  <c r="F23" i="34"/>
  <c r="E23" i="34"/>
  <c r="D23" i="34"/>
  <c r="C23" i="34"/>
  <c r="L22" i="34"/>
  <c r="K22" i="34"/>
  <c r="J22" i="34"/>
  <c r="I22" i="34"/>
  <c r="H22" i="34"/>
  <c r="G22" i="34"/>
  <c r="F22" i="34"/>
  <c r="E22" i="34"/>
  <c r="D22" i="34"/>
  <c r="C22" i="34"/>
  <c r="L21" i="34"/>
  <c r="K21" i="34"/>
  <c r="J21" i="34"/>
  <c r="I21" i="34"/>
  <c r="H21" i="34"/>
  <c r="G21" i="34"/>
  <c r="F21" i="34"/>
  <c r="E21" i="34"/>
  <c r="D21" i="34"/>
  <c r="C21" i="34"/>
  <c r="L16" i="34"/>
  <c r="K16" i="34"/>
  <c r="J16" i="34"/>
  <c r="I16" i="34"/>
  <c r="H16" i="34"/>
  <c r="G16" i="34"/>
  <c r="F16" i="34"/>
  <c r="E16" i="34"/>
  <c r="D16" i="34"/>
  <c r="C16" i="34"/>
  <c r="L12" i="34"/>
  <c r="L18" i="34" s="1"/>
  <c r="K12" i="34"/>
  <c r="K18" i="34" s="1"/>
  <c r="J12" i="34"/>
  <c r="J18" i="34" s="1"/>
  <c r="I12" i="34"/>
  <c r="I18" i="34" s="1"/>
  <c r="H12" i="34"/>
  <c r="H18" i="34" s="1"/>
  <c r="G12" i="34"/>
  <c r="G18" i="34" s="1"/>
  <c r="F12" i="34"/>
  <c r="F18" i="34" s="1"/>
  <c r="E12" i="34"/>
  <c r="E18" i="34" s="1"/>
  <c r="D12" i="34"/>
  <c r="D18" i="34" s="1"/>
  <c r="C12" i="34"/>
  <c r="C18" i="34" s="1"/>
  <c r="L11" i="34"/>
  <c r="K11" i="34"/>
  <c r="J11" i="34"/>
  <c r="I11" i="34"/>
  <c r="H11" i="34"/>
  <c r="G11" i="34"/>
  <c r="F11" i="34"/>
  <c r="E11" i="34"/>
  <c r="D11" i="34"/>
  <c r="C11" i="34"/>
  <c r="L10" i="34"/>
  <c r="K10" i="34"/>
  <c r="J10" i="34"/>
  <c r="I10" i="34"/>
  <c r="H10" i="34"/>
  <c r="G10" i="34"/>
  <c r="F10" i="34"/>
  <c r="E10" i="34"/>
  <c r="D10" i="34"/>
  <c r="C10" i="34"/>
  <c r="L9" i="34"/>
  <c r="K9" i="34"/>
  <c r="J9" i="34"/>
  <c r="I9" i="34"/>
  <c r="H9" i="34"/>
  <c r="G9" i="34"/>
  <c r="F9" i="34"/>
  <c r="E9" i="34"/>
  <c r="D9" i="34"/>
  <c r="C9" i="34"/>
  <c r="L8" i="34"/>
  <c r="K8" i="34"/>
  <c r="J8" i="34"/>
  <c r="I8" i="34"/>
  <c r="H8" i="34"/>
  <c r="G8" i="34"/>
  <c r="F8" i="34"/>
  <c r="E8" i="34"/>
  <c r="D8" i="34"/>
  <c r="C8" i="34"/>
  <c r="L7" i="34"/>
  <c r="K7" i="34"/>
  <c r="J7" i="34"/>
  <c r="I7" i="34"/>
  <c r="H7" i="34"/>
  <c r="G7" i="34"/>
  <c r="F7" i="34"/>
  <c r="E7" i="34"/>
  <c r="D7" i="34"/>
  <c r="C7" i="34"/>
  <c r="L53" i="26"/>
  <c r="L64" i="34" l="1"/>
  <c r="R32" i="26"/>
  <c r="Q32" i="26"/>
  <c r="P32" i="26"/>
  <c r="O32" i="26"/>
  <c r="R31" i="26"/>
  <c r="Q31" i="26"/>
  <c r="P31" i="26"/>
  <c r="O31" i="26"/>
  <c r="R30" i="26"/>
  <c r="Q30" i="26"/>
  <c r="P30" i="26"/>
  <c r="O30" i="26"/>
  <c r="R29" i="26"/>
  <c r="Q29" i="26"/>
  <c r="P29" i="26"/>
  <c r="O29" i="26"/>
  <c r="R28" i="26"/>
  <c r="Q28" i="26"/>
  <c r="P28" i="26"/>
  <c r="O28" i="26"/>
  <c r="R27" i="26"/>
  <c r="Q27" i="26"/>
  <c r="P27" i="26"/>
  <c r="O27" i="26"/>
  <c r="R26" i="26"/>
  <c r="Q26" i="26"/>
  <c r="P26" i="26"/>
  <c r="O26" i="26"/>
  <c r="R25" i="26"/>
  <c r="Q25" i="26"/>
  <c r="P25" i="26"/>
  <c r="O25" i="26"/>
  <c r="R24" i="26"/>
  <c r="Q24" i="26"/>
  <c r="P24" i="26"/>
  <c r="O24" i="26"/>
  <c r="R23" i="26"/>
  <c r="Q23" i="26"/>
  <c r="P23" i="26"/>
  <c r="O23" i="26"/>
  <c r="R22" i="26"/>
  <c r="Q22" i="26"/>
  <c r="P22" i="26"/>
  <c r="O22" i="26"/>
  <c r="R21" i="26"/>
  <c r="Q21" i="26"/>
  <c r="P21" i="26"/>
  <c r="O21" i="26"/>
  <c r="R20" i="26"/>
  <c r="Q20" i="26"/>
  <c r="P20" i="26"/>
  <c r="O20" i="26"/>
  <c r="R19" i="26"/>
  <c r="Q19" i="26"/>
  <c r="P19" i="26"/>
  <c r="O19" i="26"/>
  <c r="R18" i="26"/>
  <c r="Q18" i="26"/>
  <c r="P18" i="26"/>
  <c r="O18" i="26"/>
  <c r="R17" i="26"/>
  <c r="Q17" i="26"/>
  <c r="P17" i="26"/>
  <c r="O17" i="26"/>
  <c r="R16" i="26"/>
  <c r="Q16" i="26"/>
  <c r="P16" i="26"/>
  <c r="O16" i="26"/>
  <c r="R15" i="26"/>
  <c r="Q15" i="26"/>
  <c r="P15" i="26"/>
  <c r="O15" i="26"/>
  <c r="R14" i="26"/>
  <c r="Q14" i="26"/>
  <c r="P14" i="26"/>
  <c r="O14" i="26"/>
  <c r="R13" i="26"/>
  <c r="Q13" i="26"/>
  <c r="P13" i="26"/>
  <c r="O13" i="26"/>
  <c r="R12" i="26"/>
  <c r="Q12" i="26"/>
  <c r="P12" i="26"/>
  <c r="O12" i="26"/>
  <c r="R11" i="26"/>
  <c r="Q11" i="26"/>
  <c r="P11" i="26"/>
  <c r="O11" i="26"/>
  <c r="R10" i="26"/>
  <c r="Q10" i="26"/>
  <c r="P10" i="26"/>
  <c r="O10" i="26"/>
  <c r="R9" i="26"/>
  <c r="Q9" i="26"/>
  <c r="P9" i="26"/>
  <c r="O9" i="26"/>
  <c r="R8" i="26"/>
  <c r="Q8" i="26"/>
  <c r="P8" i="26"/>
  <c r="O8" i="26"/>
  <c r="R7" i="26"/>
  <c r="Q7" i="26"/>
  <c r="P7" i="26"/>
  <c r="O7" i="26"/>
  <c r="R6" i="26"/>
  <c r="Q6" i="26"/>
  <c r="P6" i="26"/>
  <c r="O6" i="26"/>
  <c r="R5" i="26"/>
  <c r="Q5" i="26"/>
  <c r="P5" i="26"/>
  <c r="O5" i="26"/>
  <c r="R4" i="26"/>
  <c r="Q4" i="26"/>
  <c r="P4" i="26"/>
  <c r="O4" i="26"/>
  <c r="L10" i="26"/>
  <c r="K40" i="26"/>
  <c r="C66" i="26"/>
  <c r="I37" i="26"/>
  <c r="C50" i="26"/>
  <c r="C86" i="26"/>
  <c r="K46" i="26"/>
  <c r="K82" i="26"/>
  <c r="G56" i="26"/>
  <c r="G92" i="26"/>
  <c r="E53" i="26"/>
  <c r="E89" i="26"/>
  <c r="H62" i="26"/>
  <c r="C95" i="26"/>
  <c r="F59" i="26"/>
  <c r="K91" i="26"/>
  <c r="I43" i="26"/>
  <c r="I79" i="26"/>
  <c r="J65" i="26"/>
  <c r="E98" i="26"/>
  <c r="J49" i="26"/>
  <c r="E82" i="26"/>
  <c r="H46" i="26"/>
  <c r="B42" i="26"/>
  <c r="D56" i="26"/>
  <c r="I88" i="26"/>
  <c r="B53" i="26"/>
  <c r="G85" i="26"/>
  <c r="L59" i="26"/>
  <c r="C61" i="26"/>
  <c r="L62" i="26"/>
  <c r="K57" i="26"/>
  <c r="G38" i="26"/>
  <c r="L60" i="26"/>
  <c r="L95" i="26"/>
  <c r="L58" i="26"/>
  <c r="L57" i="26"/>
  <c r="L73" i="26"/>
  <c r="L76" i="26"/>
  <c r="L98" i="26"/>
  <c r="L133" i="26"/>
  <c r="L9" i="26"/>
  <c r="L12" i="26"/>
  <c r="L111" i="26"/>
  <c r="L114" i="26"/>
  <c r="E65" i="26"/>
  <c r="C62" i="26"/>
  <c r="I99" i="26"/>
  <c r="L41" i="26"/>
  <c r="F88" i="26"/>
  <c r="I25" i="26"/>
  <c r="C90" i="26"/>
  <c r="B99" i="26"/>
  <c r="C129" i="26"/>
  <c r="G107" i="26"/>
  <c r="K86" i="26"/>
  <c r="E57" i="26"/>
  <c r="D82" i="26"/>
  <c r="J18" i="26"/>
  <c r="C99" i="26"/>
  <c r="F92" i="26"/>
  <c r="D93" i="26"/>
  <c r="B28" i="26"/>
  <c r="L27" i="26"/>
  <c r="L30" i="26"/>
  <c r="E51" i="26"/>
  <c r="C48" i="26"/>
  <c r="I57" i="26"/>
  <c r="G54" i="26"/>
  <c r="J63" i="26"/>
  <c r="H60" i="26"/>
  <c r="K44" i="26"/>
  <c r="I41" i="26"/>
  <c r="B51" i="26"/>
  <c r="J47" i="26"/>
  <c r="F57" i="26"/>
  <c r="D54" i="26"/>
  <c r="L47" i="26"/>
  <c r="L50" i="26"/>
  <c r="J43" i="26"/>
  <c r="K43" i="26"/>
  <c r="E50" i="26"/>
  <c r="F56" i="26"/>
  <c r="J62" i="26"/>
  <c r="H43" i="26"/>
  <c r="B50" i="26"/>
  <c r="K98" i="26"/>
  <c r="H29" i="26"/>
  <c r="D134" i="26"/>
  <c r="H118" i="26"/>
  <c r="J74" i="26"/>
  <c r="I24" i="26"/>
  <c r="H108" i="26"/>
  <c r="J105" i="26"/>
  <c r="D117" i="26"/>
  <c r="H38" i="26"/>
  <c r="E48" i="26"/>
  <c r="I54" i="26"/>
  <c r="J60" i="26"/>
  <c r="K41" i="26"/>
  <c r="B48" i="26"/>
  <c r="F54" i="26"/>
  <c r="E54" i="26"/>
  <c r="E117" i="26"/>
  <c r="I113" i="26"/>
  <c r="C72" i="26"/>
  <c r="K74" i="26"/>
  <c r="K133" i="26"/>
  <c r="K127" i="26"/>
  <c r="I123" i="26"/>
  <c r="C120" i="26"/>
  <c r="F76" i="26"/>
  <c r="E87" i="26"/>
  <c r="J81" i="26"/>
  <c r="D108" i="26"/>
  <c r="F114" i="26"/>
  <c r="G86" i="26"/>
  <c r="B37" i="26"/>
  <c r="J116" i="26"/>
  <c r="D112" i="26"/>
  <c r="H100" i="26"/>
  <c r="B130" i="26"/>
  <c r="E78" i="26"/>
  <c r="F131" i="26"/>
  <c r="J44" i="26"/>
  <c r="H88" i="26"/>
  <c r="L15" i="26"/>
  <c r="F47" i="26"/>
  <c r="L18" i="26"/>
  <c r="E66" i="26"/>
  <c r="G52" i="26"/>
  <c r="L107" i="26"/>
  <c r="E49" i="26"/>
  <c r="L5" i="26"/>
  <c r="K58" i="26"/>
  <c r="L94" i="26"/>
  <c r="I55" i="26"/>
  <c r="L132" i="26"/>
  <c r="B65" i="26"/>
  <c r="E59" i="26"/>
  <c r="J61" i="26"/>
  <c r="K52" i="26"/>
  <c r="C46" i="26"/>
  <c r="L11" i="26"/>
  <c r="K42" i="26"/>
  <c r="I65" i="26"/>
  <c r="D52" i="26"/>
  <c r="B59" i="26"/>
  <c r="B49" i="26"/>
  <c r="H52" i="26"/>
  <c r="H58" i="26"/>
  <c r="G46" i="26"/>
  <c r="F55" i="26"/>
  <c r="F65" i="26"/>
  <c r="I64" i="26"/>
  <c r="L66" i="26"/>
  <c r="L38" i="26"/>
  <c r="L71" i="26"/>
  <c r="D42" i="26"/>
  <c r="G61" i="26"/>
  <c r="L92" i="26"/>
  <c r="L130" i="26"/>
  <c r="L82" i="26"/>
  <c r="L120" i="26"/>
  <c r="G60" i="26"/>
  <c r="C54" i="26"/>
  <c r="L28" i="26"/>
  <c r="K66" i="26"/>
  <c r="D60" i="26"/>
  <c r="J53" i="26"/>
  <c r="I47" i="26"/>
  <c r="H66" i="26"/>
  <c r="L54" i="26"/>
  <c r="L56" i="26"/>
  <c r="B90" i="26"/>
  <c r="K94" i="26"/>
  <c r="H105" i="26"/>
  <c r="E4" i="26"/>
  <c r="F99" i="26"/>
  <c r="D65" i="26"/>
  <c r="H75" i="26"/>
  <c r="F13" i="26"/>
  <c r="F83" i="26"/>
  <c r="C91" i="26"/>
  <c r="J109" i="26"/>
  <c r="C85" i="26"/>
  <c r="H93" i="26"/>
  <c r="G39" i="26"/>
  <c r="F118" i="26"/>
  <c r="K6" i="26"/>
  <c r="B45" i="26"/>
  <c r="L43" i="26"/>
  <c r="L131" i="26"/>
  <c r="L29" i="26"/>
  <c r="L121" i="26"/>
  <c r="L93" i="26"/>
  <c r="K56" i="26"/>
  <c r="G50" i="26"/>
  <c r="L6" i="26"/>
  <c r="E63" i="26"/>
  <c r="H56" i="26"/>
  <c r="D50" i="26"/>
  <c r="C44" i="26"/>
  <c r="B63" i="26"/>
  <c r="I56" i="26"/>
  <c r="G53" i="26"/>
  <c r="K59" i="26"/>
  <c r="B66" i="26"/>
  <c r="C47" i="26"/>
  <c r="D53" i="26"/>
  <c r="H59" i="26"/>
  <c r="E40" i="26"/>
  <c r="J46" i="26"/>
  <c r="I95" i="26"/>
  <c r="F87" i="26"/>
  <c r="C126" i="26"/>
  <c r="G83" i="26"/>
  <c r="H27" i="26"/>
  <c r="H74" i="26"/>
  <c r="K129" i="26"/>
  <c r="B94" i="26"/>
  <c r="G74" i="26"/>
  <c r="E64" i="26"/>
  <c r="C45" i="26"/>
  <c r="G51" i="26"/>
  <c r="H57" i="26"/>
  <c r="B64" i="26"/>
  <c r="C65" i="26"/>
  <c r="D51" i="26"/>
  <c r="C51" i="26"/>
  <c r="I28" i="26"/>
  <c r="F128" i="26"/>
  <c r="B133" i="26"/>
  <c r="D87" i="26"/>
  <c r="I73" i="26"/>
  <c r="F129" i="26"/>
  <c r="F107" i="26"/>
  <c r="K95" i="26"/>
  <c r="L48" i="26"/>
  <c r="D122" i="26"/>
  <c r="I6" i="26"/>
  <c r="G55" i="26"/>
  <c r="L122" i="26"/>
  <c r="H111" i="26"/>
  <c r="J15" i="26"/>
  <c r="J48" i="26"/>
  <c r="I53" i="26"/>
  <c r="F109" i="26"/>
  <c r="E122" i="26"/>
  <c r="I42" i="26"/>
  <c r="H54" i="26"/>
  <c r="H128" i="26"/>
  <c r="E20" i="26"/>
  <c r="K45" i="26"/>
  <c r="C42" i="26"/>
  <c r="J131" i="26"/>
  <c r="G10" i="26"/>
  <c r="I124" i="26"/>
  <c r="K80" i="26"/>
  <c r="B105" i="26"/>
  <c r="G98" i="26"/>
  <c r="B52" i="26"/>
  <c r="G66" i="26"/>
  <c r="H112" i="26"/>
  <c r="G125" i="26"/>
  <c r="C25" i="26"/>
  <c r="F72" i="26"/>
  <c r="I126" i="26"/>
  <c r="B77" i="26"/>
  <c r="K100" i="26"/>
  <c r="I48" i="26"/>
  <c r="F27" i="26"/>
  <c r="E106" i="26"/>
  <c r="D6" i="26"/>
  <c r="H25" i="26"/>
  <c r="D125" i="26"/>
  <c r="G30" i="26"/>
  <c r="I81" i="26"/>
  <c r="E39" i="26"/>
  <c r="K78" i="26"/>
  <c r="F24" i="26"/>
  <c r="K8" i="26"/>
  <c r="D98" i="26"/>
  <c r="G76" i="26"/>
  <c r="B40" i="26"/>
  <c r="E84" i="26"/>
  <c r="L75" i="26"/>
  <c r="L85" i="26"/>
  <c r="L21" i="26"/>
  <c r="C64" i="26"/>
  <c r="B118" i="26"/>
  <c r="B72" i="26"/>
  <c r="D105" i="26"/>
  <c r="F124" i="26"/>
  <c r="E97" i="26"/>
  <c r="E23" i="26"/>
  <c r="E42" i="26"/>
  <c r="D32" i="26"/>
  <c r="G93" i="26"/>
  <c r="F16" i="26"/>
  <c r="J41" i="26"/>
  <c r="B121" i="26"/>
  <c r="B71" i="26"/>
  <c r="F37" i="26"/>
  <c r="E112" i="26"/>
  <c r="D76" i="26"/>
  <c r="H126" i="26"/>
  <c r="H84" i="26"/>
  <c r="G17" i="26"/>
  <c r="I30" i="26"/>
  <c r="G24" i="26"/>
  <c r="J118" i="26"/>
  <c r="I18" i="26"/>
  <c r="C108" i="26"/>
  <c r="K118" i="26"/>
  <c r="D110" i="26"/>
  <c r="I120" i="26"/>
  <c r="H116" i="26"/>
  <c r="K64" i="26"/>
  <c r="I45" i="26"/>
  <c r="C52" i="26"/>
  <c r="D58" i="26"/>
  <c r="H64" i="26"/>
  <c r="F45" i="26"/>
  <c r="J51" i="26"/>
  <c r="L44" i="26"/>
  <c r="L90" i="26"/>
  <c r="L100" i="26"/>
  <c r="L7" i="26"/>
  <c r="I59" i="26"/>
  <c r="G109" i="26"/>
  <c r="K131" i="26"/>
  <c r="D28" i="26"/>
  <c r="K115" i="26"/>
  <c r="L105" i="26"/>
  <c r="L115" i="26"/>
  <c r="L19" i="26"/>
  <c r="G58" i="26"/>
  <c r="K9" i="26"/>
  <c r="C19" i="26"/>
  <c r="E3" i="26"/>
  <c r="D12" i="26"/>
  <c r="G112" i="26"/>
  <c r="C32" i="26"/>
  <c r="G77" i="26"/>
  <c r="F112" i="26"/>
  <c r="J99" i="26"/>
  <c r="K73" i="26"/>
  <c r="E125" i="26"/>
  <c r="I86" i="26"/>
  <c r="B92" i="26"/>
  <c r="I23" i="26"/>
  <c r="E110" i="26"/>
  <c r="B98" i="26"/>
  <c r="H72" i="26"/>
  <c r="E22" i="26"/>
  <c r="F19" i="26"/>
  <c r="D88" i="26"/>
  <c r="B129" i="26"/>
  <c r="E130" i="26"/>
  <c r="G119" i="26"/>
  <c r="D78" i="26"/>
  <c r="I26" i="26"/>
  <c r="E25" i="26"/>
  <c r="G20" i="26"/>
  <c r="F130" i="26"/>
  <c r="L88" i="26"/>
  <c r="K60" i="26"/>
  <c r="F8" i="26"/>
  <c r="F21" i="26"/>
  <c r="J93" i="26"/>
  <c r="E113" i="26"/>
  <c r="B81" i="26"/>
  <c r="C88" i="26"/>
  <c r="C14" i="26"/>
  <c r="I90" i="26"/>
  <c r="I125" i="26"/>
  <c r="G90" i="26"/>
  <c r="K109" i="26"/>
  <c r="F41" i="26"/>
  <c r="H134" i="26"/>
  <c r="C89" i="26"/>
  <c r="J91" i="26"/>
  <c r="F127" i="26"/>
  <c r="L79" i="26"/>
  <c r="B80" i="26"/>
  <c r="K83" i="26"/>
  <c r="K13" i="26"/>
  <c r="F115" i="26"/>
  <c r="D38" i="26"/>
  <c r="F71" i="26"/>
  <c r="B25" i="26"/>
  <c r="H50" i="26"/>
  <c r="F105" i="26"/>
  <c r="C43" i="26"/>
  <c r="D13" i="26"/>
  <c r="G28" i="26"/>
  <c r="D84" i="26"/>
  <c r="J127" i="26"/>
  <c r="I119" i="26"/>
  <c r="I49" i="26"/>
  <c r="C112" i="26"/>
  <c r="G81" i="26"/>
  <c r="H39" i="26"/>
  <c r="I72" i="26"/>
  <c r="F122" i="26"/>
  <c r="F25" i="26"/>
  <c r="B97" i="26"/>
  <c r="L20" i="26"/>
  <c r="J30" i="26"/>
  <c r="I89" i="26"/>
  <c r="D100" i="26"/>
  <c r="J45" i="26"/>
  <c r="L37" i="26"/>
  <c r="L113" i="26"/>
  <c r="L123" i="26"/>
  <c r="K61" i="26"/>
  <c r="G89" i="26"/>
  <c r="C49" i="26"/>
  <c r="F39" i="26"/>
  <c r="H61" i="26"/>
  <c r="I75" i="26"/>
  <c r="I97" i="26"/>
  <c r="E26" i="26"/>
  <c r="G87" i="26"/>
  <c r="E127" i="26"/>
  <c r="K84" i="26"/>
  <c r="C73" i="26"/>
  <c r="C79" i="26"/>
  <c r="E32" i="26"/>
  <c r="L74" i="26"/>
  <c r="D47" i="26"/>
  <c r="E133" i="26"/>
  <c r="K132" i="26"/>
  <c r="D48" i="26"/>
  <c r="K89" i="26"/>
  <c r="C114" i="26"/>
  <c r="G110" i="26"/>
  <c r="E47" i="26"/>
  <c r="B132" i="26"/>
  <c r="B39" i="26"/>
  <c r="C117" i="26"/>
  <c r="F64" i="26"/>
  <c r="B23" i="26"/>
  <c r="L22" i="26"/>
  <c r="K48" i="26"/>
  <c r="E55" i="26"/>
  <c r="F61" i="26"/>
  <c r="G42" i="26"/>
  <c r="H48" i="26"/>
  <c r="B55" i="26"/>
  <c r="L42" i="26"/>
  <c r="I66" i="26"/>
  <c r="L52" i="26"/>
  <c r="L128" i="26"/>
  <c r="L3" i="26"/>
  <c r="C55" i="26"/>
  <c r="L134" i="26"/>
  <c r="J54" i="26"/>
  <c r="F53" i="26"/>
  <c r="G65" i="26"/>
  <c r="L64" i="26"/>
  <c r="L77" i="26"/>
  <c r="L13" i="26"/>
  <c r="G59" i="26"/>
  <c r="G84" i="26"/>
  <c r="D59" i="26"/>
  <c r="I80" i="26"/>
  <c r="G78" i="26"/>
  <c r="K113" i="26"/>
  <c r="K110" i="26"/>
  <c r="E107" i="26"/>
  <c r="J95" i="26"/>
  <c r="H30" i="26"/>
  <c r="G127" i="26"/>
  <c r="E120" i="26"/>
  <c r="J52" i="26"/>
  <c r="C22" i="26"/>
  <c r="H120" i="26"/>
  <c r="I121" i="26"/>
  <c r="J58" i="26"/>
  <c r="E12" i="26"/>
  <c r="K77" i="26"/>
  <c r="C109" i="26"/>
  <c r="G88" i="26"/>
  <c r="E37" i="26"/>
  <c r="I82" i="26"/>
  <c r="B16" i="26"/>
  <c r="G63" i="26"/>
  <c r="F97" i="26"/>
  <c r="B128" i="26"/>
  <c r="K25" i="26"/>
  <c r="L78" i="26"/>
  <c r="L24" i="26"/>
  <c r="G18" i="26"/>
  <c r="H11" i="26"/>
  <c r="B116" i="26"/>
  <c r="D81" i="26"/>
  <c r="D120" i="26"/>
  <c r="J128" i="26"/>
  <c r="E76" i="26"/>
  <c r="K30" i="26"/>
  <c r="G111" i="26"/>
  <c r="B19" i="26"/>
  <c r="G15" i="26"/>
  <c r="J94" i="26"/>
  <c r="F50" i="26"/>
  <c r="E121" i="26"/>
  <c r="J77" i="26"/>
  <c r="E5" i="26"/>
  <c r="I76" i="26"/>
  <c r="D22" i="26"/>
  <c r="G117" i="26"/>
  <c r="D111" i="26"/>
  <c r="C80" i="26"/>
  <c r="J97" i="26"/>
  <c r="F110" i="26"/>
  <c r="D3" i="26"/>
  <c r="B93" i="26"/>
  <c r="I87" i="26"/>
  <c r="F20" i="26"/>
  <c r="J121" i="26"/>
  <c r="E96" i="26"/>
  <c r="B78" i="26"/>
  <c r="J31" i="26"/>
  <c r="K50" i="26"/>
  <c r="B131" i="26"/>
  <c r="H49" i="26"/>
  <c r="C20" i="26"/>
  <c r="I32" i="26"/>
  <c r="J90" i="26"/>
  <c r="J110" i="26"/>
  <c r="G132" i="26"/>
  <c r="L8" i="26"/>
  <c r="K124" i="26"/>
  <c r="C26" i="26"/>
  <c r="K27" i="26"/>
  <c r="D46" i="26"/>
  <c r="L109" i="26"/>
  <c r="L23" i="26"/>
  <c r="E45" i="26"/>
  <c r="J120" i="26"/>
  <c r="D73" i="26"/>
  <c r="B108" i="26"/>
  <c r="D127" i="26"/>
  <c r="F40" i="26"/>
  <c r="G22" i="26"/>
  <c r="J86" i="26"/>
  <c r="H122" i="26"/>
  <c r="H133" i="26"/>
  <c r="I127" i="26"/>
  <c r="H80" i="26"/>
  <c r="B29" i="26"/>
  <c r="G44" i="26"/>
  <c r="I17" i="26"/>
  <c r="G49" i="26"/>
  <c r="B126" i="26"/>
  <c r="L14" i="26"/>
  <c r="H6" i="26"/>
  <c r="K87" i="26"/>
  <c r="F117" i="26"/>
  <c r="L112" i="26"/>
  <c r="B17" i="26"/>
  <c r="C96" i="26"/>
  <c r="I74" i="26"/>
  <c r="G41" i="26"/>
  <c r="H7" i="26"/>
  <c r="J98" i="26"/>
  <c r="D41" i="26"/>
  <c r="H94" i="26"/>
  <c r="F96" i="26"/>
  <c r="G29" i="26"/>
  <c r="C124" i="26"/>
  <c r="C94" i="26"/>
  <c r="K21" i="26"/>
  <c r="B95" i="26"/>
  <c r="B10" i="26"/>
  <c r="L31" i="26"/>
  <c r="J83" i="26"/>
  <c r="B20" i="26"/>
  <c r="I114" i="26"/>
  <c r="B56" i="26"/>
  <c r="J21" i="26"/>
  <c r="J72" i="26"/>
  <c r="I92" i="26"/>
  <c r="L129" i="26"/>
  <c r="F73" i="26"/>
  <c r="J10" i="26"/>
  <c r="G19" i="26"/>
  <c r="I91" i="26"/>
  <c r="K39" i="26"/>
  <c r="D130" i="26"/>
  <c r="K65" i="26"/>
  <c r="B43" i="26"/>
  <c r="D121" i="26"/>
  <c r="H19" i="26"/>
  <c r="I122" i="26"/>
  <c r="G11" i="26"/>
  <c r="E80" i="26"/>
  <c r="C24" i="26"/>
  <c r="I134" i="26"/>
  <c r="I4" i="26"/>
  <c r="I108" i="26"/>
  <c r="H87" i="26"/>
  <c r="J20" i="26"/>
  <c r="J6" i="26"/>
  <c r="D21" i="26"/>
  <c r="F14" i="26"/>
  <c r="F119" i="26"/>
  <c r="C127" i="26"/>
  <c r="G6" i="26"/>
  <c r="D26" i="26"/>
  <c r="E61" i="26"/>
  <c r="H26" i="26"/>
  <c r="I98" i="26"/>
  <c r="D107" i="26"/>
  <c r="B3" i="26"/>
  <c r="E95" i="26"/>
  <c r="E81" i="26"/>
  <c r="E19" i="26"/>
  <c r="H89" i="26"/>
  <c r="F75" i="26"/>
  <c r="F22" i="26"/>
  <c r="H125" i="26"/>
  <c r="F98" i="26"/>
  <c r="F134" i="26"/>
  <c r="G114" i="26"/>
  <c r="K3" i="26"/>
  <c r="E74" i="26"/>
  <c r="D109" i="26"/>
  <c r="H23" i="26"/>
  <c r="I11" i="26"/>
  <c r="J5" i="26"/>
  <c r="G118" i="26"/>
  <c r="G91" i="26"/>
  <c r="G124" i="26"/>
  <c r="I19" i="26"/>
  <c r="I128" i="26"/>
  <c r="J29" i="26"/>
  <c r="H131" i="26"/>
  <c r="G4" i="26"/>
  <c r="E38" i="26"/>
  <c r="J117" i="26"/>
  <c r="K128" i="26"/>
  <c r="E21" i="26"/>
  <c r="E29" i="26"/>
  <c r="B79" i="26"/>
  <c r="C110" i="26"/>
  <c r="B84" i="26"/>
  <c r="F3" i="26"/>
  <c r="J12" i="26"/>
  <c r="F31" i="26"/>
  <c r="F18" i="26"/>
  <c r="C131" i="26"/>
  <c r="B107" i="26"/>
  <c r="J125" i="26"/>
  <c r="D19" i="26"/>
  <c r="K72" i="26"/>
  <c r="K15" i="26"/>
  <c r="C111" i="26"/>
  <c r="H21" i="26"/>
  <c r="L46" i="26"/>
  <c r="J14" i="26"/>
  <c r="J38" i="26"/>
  <c r="J23" i="26"/>
  <c r="E10" i="26"/>
  <c r="J59" i="26"/>
  <c r="G14" i="26"/>
  <c r="D119" i="26"/>
  <c r="H95" i="26"/>
  <c r="G16" i="26"/>
  <c r="I40" i="26"/>
  <c r="B73" i="26"/>
  <c r="F23" i="26"/>
  <c r="C115" i="26"/>
  <c r="B83" i="26"/>
  <c r="I60" i="26"/>
  <c r="J66" i="26"/>
  <c r="K47" i="26"/>
  <c r="B54" i="26"/>
  <c r="F60" i="26"/>
  <c r="C41" i="26"/>
  <c r="H47" i="26"/>
  <c r="L55" i="26"/>
  <c r="L87" i="26"/>
  <c r="L97" i="26"/>
  <c r="L4" i="26"/>
  <c r="K62" i="26"/>
  <c r="K28" i="26"/>
  <c r="J115" i="26"/>
  <c r="J79" i="26"/>
  <c r="D31" i="26"/>
  <c r="L99" i="26"/>
  <c r="L80" i="26"/>
  <c r="L16" i="26"/>
  <c r="I61" i="26"/>
  <c r="E88" i="26"/>
  <c r="I133" i="26"/>
  <c r="C92" i="26"/>
  <c r="C16" i="26"/>
  <c r="E7" i="26"/>
  <c r="D9" i="26"/>
  <c r="B74" i="26"/>
  <c r="B123" i="26"/>
  <c r="E108" i="26"/>
  <c r="K22" i="26"/>
  <c r="D25" i="26"/>
  <c r="G129" i="26"/>
  <c r="I83" i="26"/>
  <c r="B26" i="26"/>
  <c r="K79" i="26"/>
  <c r="L126" i="26"/>
  <c r="J55" i="26"/>
  <c r="F121" i="26"/>
  <c r="C28" i="26"/>
  <c r="C118" i="26"/>
  <c r="H76" i="26"/>
  <c r="D29" i="26"/>
  <c r="H14" i="26"/>
  <c r="G40" i="26"/>
  <c r="E111" i="26"/>
  <c r="J24" i="26"/>
  <c r="G99" i="26"/>
  <c r="H98" i="26"/>
  <c r="J28" i="26"/>
  <c r="H5" i="26"/>
  <c r="D37" i="26"/>
  <c r="F78" i="26"/>
  <c r="H8" i="26"/>
  <c r="K11" i="26"/>
  <c r="D91" i="26"/>
  <c r="B112" i="26"/>
  <c r="E8" i="26"/>
  <c r="C9" i="26"/>
  <c r="K125" i="26"/>
  <c r="I51" i="26"/>
  <c r="L83" i="26"/>
  <c r="B88" i="26"/>
  <c r="F74" i="26"/>
  <c r="E93" i="26"/>
  <c r="C83" i="26"/>
  <c r="G80" i="26"/>
  <c r="B82" i="26"/>
  <c r="K31" i="26"/>
  <c r="J71" i="26"/>
  <c r="D10" i="26"/>
  <c r="H117" i="26"/>
  <c r="C10" i="26"/>
  <c r="D128" i="26"/>
  <c r="L25" i="26"/>
  <c r="B109" i="26"/>
  <c r="H123" i="26"/>
  <c r="L91" i="26"/>
  <c r="J42" i="26"/>
  <c r="G130" i="26"/>
  <c r="G79" i="26"/>
  <c r="F85" i="26"/>
  <c r="K23" i="26"/>
  <c r="E43" i="26"/>
  <c r="H127" i="26"/>
  <c r="B4" i="26"/>
  <c r="I7" i="26"/>
  <c r="K53" i="26"/>
  <c r="J92" i="26"/>
  <c r="K32" i="26"/>
  <c r="E52" i="26"/>
  <c r="L26" i="26"/>
  <c r="F108" i="26"/>
  <c r="I14" i="26"/>
  <c r="G8" i="26"/>
  <c r="E92" i="26"/>
  <c r="H130" i="26"/>
  <c r="C71" i="26"/>
  <c r="F58" i="26"/>
  <c r="L124" i="26"/>
  <c r="B119" i="26"/>
  <c r="H3" i="26"/>
  <c r="D30" i="26"/>
  <c r="B86" i="26"/>
  <c r="K122" i="26"/>
  <c r="H90" i="26"/>
  <c r="C39" i="26"/>
  <c r="C63" i="26"/>
  <c r="C30" i="26"/>
  <c r="I112" i="26"/>
  <c r="C13" i="26"/>
  <c r="B117" i="26"/>
  <c r="J78" i="26"/>
  <c r="E119" i="26"/>
  <c r="B62" i="26"/>
  <c r="L119" i="26"/>
  <c r="C58" i="26"/>
  <c r="J57" i="26"/>
  <c r="L45" i="26"/>
  <c r="G131" i="26"/>
  <c r="C76" i="26"/>
  <c r="F94" i="26"/>
  <c r="K114" i="26"/>
  <c r="C57" i="26"/>
  <c r="D94" i="26"/>
  <c r="C82" i="26"/>
  <c r="K88" i="26"/>
  <c r="J56" i="26"/>
  <c r="F81" i="26"/>
  <c r="B41" i="26"/>
  <c r="G96" i="26"/>
  <c r="F80" i="26"/>
  <c r="G31" i="26"/>
  <c r="E16" i="26"/>
  <c r="E86" i="26"/>
  <c r="B134" i="26"/>
  <c r="H12" i="26"/>
  <c r="C81" i="26"/>
  <c r="I58" i="26"/>
  <c r="J114" i="26"/>
  <c r="J13" i="26"/>
  <c r="F126" i="26"/>
  <c r="J64" i="26"/>
  <c r="F125" i="26"/>
  <c r="G113" i="26"/>
  <c r="C75" i="26"/>
  <c r="H45" i="26"/>
  <c r="B46" i="26"/>
  <c r="J124" i="26"/>
  <c r="J7" i="26"/>
  <c r="I16" i="26"/>
  <c r="C74" i="26"/>
  <c r="C6" i="26"/>
  <c r="I29" i="26"/>
  <c r="H85" i="26"/>
  <c r="G97" i="26"/>
  <c r="D116" i="26"/>
  <c r="K97" i="26"/>
  <c r="I116" i="26"/>
  <c r="F93" i="26"/>
  <c r="I27" i="26"/>
  <c r="G9" i="26"/>
  <c r="B75" i="26"/>
  <c r="I50" i="26"/>
  <c r="G73" i="26"/>
  <c r="F91" i="26"/>
  <c r="C17" i="26"/>
  <c r="D132" i="26"/>
  <c r="B7" i="26"/>
  <c r="I10" i="26"/>
  <c r="B124" i="26"/>
  <c r="G37" i="26"/>
  <c r="G108" i="26"/>
  <c r="D71" i="26"/>
  <c r="D129" i="26"/>
  <c r="E118" i="26"/>
  <c r="K105" i="26"/>
  <c r="C38" i="26"/>
  <c r="J132" i="26"/>
  <c r="H16" i="26"/>
  <c r="E62" i="26"/>
  <c r="K18" i="26"/>
  <c r="F132" i="26"/>
  <c r="C128" i="26"/>
  <c r="H28" i="26"/>
  <c r="I100" i="26"/>
  <c r="G82" i="26"/>
  <c r="J123" i="26"/>
  <c r="H20" i="26"/>
  <c r="K4" i="26"/>
  <c r="H91" i="26"/>
  <c r="G122" i="26"/>
  <c r="D96" i="26"/>
  <c r="G105" i="26"/>
  <c r="H86" i="26"/>
  <c r="G12" i="26"/>
  <c r="C132" i="26"/>
  <c r="D80" i="26"/>
  <c r="G25" i="26"/>
  <c r="K117" i="26"/>
  <c r="L51" i="26"/>
  <c r="K26" i="26"/>
  <c r="H55" i="26"/>
  <c r="K10" i="26"/>
  <c r="E6" i="26"/>
  <c r="D62" i="26"/>
  <c r="I105" i="26"/>
  <c r="E60" i="26"/>
  <c r="B96" i="26"/>
  <c r="E13" i="26"/>
  <c r="D40" i="26"/>
  <c r="E94" i="26"/>
  <c r="K16" i="26"/>
  <c r="J82" i="26"/>
  <c r="D114" i="26"/>
  <c r="C29" i="26"/>
  <c r="E115" i="26"/>
  <c r="H115" i="26"/>
  <c r="L39" i="26"/>
  <c r="F86" i="26"/>
  <c r="I96" i="26"/>
  <c r="D16" i="26"/>
  <c r="E126" i="26"/>
  <c r="F63" i="26"/>
  <c r="D118" i="26"/>
  <c r="K55" i="26"/>
  <c r="F17" i="26"/>
  <c r="J4" i="26"/>
  <c r="B58" i="26"/>
  <c r="E114" i="26"/>
  <c r="K76" i="26"/>
  <c r="H132" i="26"/>
  <c r="C18" i="26"/>
  <c r="I3" i="26"/>
  <c r="F66" i="26"/>
  <c r="D86" i="26"/>
  <c r="E30" i="26"/>
  <c r="B15" i="26"/>
  <c r="I117" i="26"/>
  <c r="F77" i="26"/>
  <c r="B30" i="26"/>
  <c r="D133" i="26"/>
  <c r="F6" i="26"/>
  <c r="H32" i="26"/>
  <c r="B110" i="26"/>
  <c r="I12" i="26"/>
  <c r="E24" i="26"/>
  <c r="G116" i="26"/>
  <c r="E14" i="26"/>
  <c r="I111" i="26"/>
  <c r="C3" i="26"/>
  <c r="K29" i="26"/>
  <c r="F12" i="26"/>
  <c r="G23" i="26"/>
  <c r="G57" i="26"/>
  <c r="H63" i="26"/>
  <c r="I44" i="26"/>
  <c r="J50" i="26"/>
  <c r="D57" i="26"/>
  <c r="K37" i="26"/>
  <c r="F44" i="26"/>
  <c r="H44" i="26"/>
  <c r="L49" i="26"/>
  <c r="L125" i="26"/>
  <c r="L106" i="26"/>
  <c r="I39" i="26"/>
  <c r="D55" i="26"/>
  <c r="E91" i="26"/>
  <c r="F42" i="26"/>
  <c r="F43" i="26"/>
  <c r="L61" i="26"/>
  <c r="L108" i="26"/>
  <c r="L118" i="26"/>
  <c r="K96" i="26"/>
  <c r="K93" i="26"/>
  <c r="D95" i="26"/>
  <c r="I52" i="26"/>
  <c r="I46" i="26"/>
  <c r="F52" i="26"/>
  <c r="F46" i="26"/>
  <c r="I131" i="26"/>
  <c r="B5" i="26"/>
  <c r="J40" i="26"/>
  <c r="F28" i="26"/>
  <c r="B87" i="26"/>
  <c r="D8" i="26"/>
  <c r="J76" i="26"/>
  <c r="F9" i="26"/>
  <c r="L40" i="26"/>
  <c r="L110" i="26"/>
  <c r="I78" i="26"/>
  <c r="G126" i="26"/>
  <c r="C27" i="26"/>
  <c r="K17" i="26"/>
  <c r="J8" i="26"/>
  <c r="D17" i="26"/>
  <c r="C87" i="26"/>
  <c r="E15" i="26"/>
  <c r="D74" i="26"/>
  <c r="F120" i="26"/>
  <c r="H65" i="26"/>
  <c r="D4" i="26"/>
  <c r="F133" i="26"/>
  <c r="C78" i="26"/>
  <c r="E46" i="26"/>
  <c r="K14" i="26"/>
  <c r="D27" i="26"/>
  <c r="K121" i="26"/>
  <c r="C37" i="26"/>
  <c r="F5" i="26"/>
  <c r="D43" i="26"/>
  <c r="F11" i="26"/>
  <c r="L17" i="26"/>
  <c r="F51" i="26"/>
  <c r="H129" i="26"/>
  <c r="J133" i="26"/>
  <c r="D75" i="26"/>
  <c r="D85" i="26"/>
  <c r="J130" i="26"/>
  <c r="H78" i="26"/>
  <c r="H31" i="26"/>
  <c r="B14" i="26"/>
  <c r="C134" i="26"/>
  <c r="K111" i="26"/>
  <c r="H40" i="26"/>
  <c r="F15" i="26"/>
  <c r="B85" i="26"/>
  <c r="K49" i="26"/>
  <c r="D97" i="26"/>
  <c r="K71" i="26"/>
  <c r="G75" i="26"/>
  <c r="C8" i="26"/>
  <c r="H77" i="26"/>
  <c r="K106" i="26"/>
  <c r="J25" i="26"/>
  <c r="F49" i="26"/>
  <c r="G47" i="26"/>
  <c r="E75" i="26"/>
  <c r="E72" i="26"/>
  <c r="G48" i="26"/>
  <c r="K85" i="26"/>
  <c r="G120" i="26"/>
  <c r="K116" i="26"/>
  <c r="I5" i="26"/>
  <c r="C12" i="26"/>
  <c r="E134" i="26"/>
  <c r="C122" i="26"/>
  <c r="K130" i="26"/>
  <c r="E73" i="26"/>
  <c r="E124" i="26"/>
  <c r="K19" i="26"/>
  <c r="D115" i="26"/>
  <c r="B13" i="26"/>
  <c r="K108" i="26"/>
  <c r="I71" i="26"/>
  <c r="C4" i="26"/>
  <c r="G100" i="26"/>
  <c r="H37" i="26"/>
  <c r="B120" i="26"/>
  <c r="K5" i="26"/>
  <c r="E28" i="26"/>
  <c r="G32" i="26"/>
  <c r="H53" i="26"/>
  <c r="H73" i="26"/>
  <c r="E11" i="26"/>
  <c r="E58" i="26"/>
  <c r="F123" i="26"/>
  <c r="C7" i="26"/>
  <c r="C31" i="26"/>
  <c r="I77" i="26"/>
  <c r="D92" i="26"/>
  <c r="J96" i="26"/>
  <c r="E85" i="26"/>
  <c r="H71" i="26"/>
  <c r="H107" i="26"/>
  <c r="K7" i="26"/>
  <c r="F30" i="26"/>
  <c r="D14" i="26"/>
  <c r="D99" i="26"/>
  <c r="C23" i="26"/>
  <c r="C60" i="26"/>
  <c r="J75" i="26"/>
  <c r="G106" i="26"/>
  <c r="E41" i="26"/>
  <c r="H82" i="26"/>
  <c r="B38" i="26"/>
  <c r="D131" i="26"/>
  <c r="J88" i="26"/>
  <c r="G123" i="26"/>
  <c r="H110" i="26"/>
  <c r="J32" i="26"/>
  <c r="E132" i="26"/>
  <c r="H22" i="26"/>
  <c r="D79" i="26"/>
  <c r="G13" i="26"/>
  <c r="D113" i="26"/>
  <c r="L116" i="26"/>
  <c r="K54" i="26"/>
  <c r="B27" i="26"/>
  <c r="K75" i="26"/>
  <c r="E109" i="26"/>
  <c r="H81" i="26"/>
  <c r="F116" i="26"/>
  <c r="J107" i="26"/>
  <c r="J113" i="26"/>
  <c r="D77" i="26"/>
  <c r="H10" i="26"/>
  <c r="G134" i="26"/>
  <c r="I22" i="26"/>
  <c r="B106" i="26"/>
  <c r="J11" i="26"/>
  <c r="C121" i="26"/>
  <c r="C106" i="26"/>
  <c r="F29" i="26"/>
  <c r="K107" i="26"/>
  <c r="B22" i="26"/>
  <c r="D90" i="26"/>
  <c r="K112" i="26"/>
  <c r="C15" i="26"/>
  <c r="L84" i="26"/>
  <c r="L81" i="26"/>
  <c r="D64" i="26"/>
  <c r="E44" i="26"/>
  <c r="B44" i="26"/>
  <c r="B12" i="26"/>
  <c r="G21" i="26"/>
  <c r="G5" i="26"/>
  <c r="B9" i="26"/>
  <c r="J39" i="26"/>
  <c r="G3" i="26"/>
  <c r="J84" i="26"/>
  <c r="J3" i="26"/>
  <c r="D123" i="26"/>
  <c r="E27" i="26"/>
  <c r="H114" i="26"/>
  <c r="J100" i="26"/>
  <c r="D106" i="26"/>
  <c r="D18" i="26"/>
  <c r="H92" i="26"/>
  <c r="G94" i="26"/>
  <c r="D23" i="26"/>
  <c r="K20" i="26"/>
  <c r="D126" i="26"/>
  <c r="C97" i="26"/>
  <c r="G72" i="26"/>
  <c r="B122" i="26"/>
  <c r="I109" i="26"/>
  <c r="K38" i="26"/>
  <c r="E79" i="26"/>
  <c r="L32" i="26"/>
  <c r="J73" i="26"/>
  <c r="J19" i="26"/>
  <c r="L63" i="26"/>
  <c r="B60" i="26"/>
  <c r="G27" i="26"/>
  <c r="I21" i="26"/>
  <c r="F111" i="26"/>
  <c r="C40" i="26"/>
  <c r="J106" i="26"/>
  <c r="K120" i="26"/>
  <c r="J129" i="26"/>
  <c r="J108" i="26"/>
  <c r="H17" i="26"/>
  <c r="K12" i="26"/>
  <c r="C116" i="26"/>
  <c r="B100" i="26"/>
  <c r="I13" i="26"/>
  <c r="G62" i="26"/>
  <c r="I20" i="26"/>
  <c r="G45" i="26"/>
  <c r="I94" i="26"/>
  <c r="H24" i="26"/>
  <c r="G121" i="26"/>
  <c r="B89" i="26"/>
  <c r="K24" i="26"/>
  <c r="G115" i="26"/>
  <c r="I63" i="26"/>
  <c r="F62" i="26"/>
  <c r="C133" i="26"/>
  <c r="L96" i="26"/>
  <c r="D89" i="26"/>
  <c r="J16" i="26"/>
  <c r="H99" i="26"/>
  <c r="E9" i="26"/>
  <c r="E83" i="26"/>
  <c r="E77" i="26"/>
  <c r="E116" i="26"/>
  <c r="H4" i="26"/>
  <c r="I85" i="26"/>
  <c r="B114" i="26"/>
  <c r="H15" i="26"/>
  <c r="E129" i="26"/>
  <c r="B111" i="26"/>
  <c r="B11" i="26"/>
  <c r="F32" i="26"/>
  <c r="J111" i="26"/>
  <c r="B115" i="26"/>
  <c r="C125" i="26"/>
  <c r="F89" i="26"/>
  <c r="H109" i="26"/>
  <c r="F90" i="26"/>
  <c r="B24" i="26"/>
  <c r="D124" i="26"/>
  <c r="B31" i="26"/>
  <c r="J134" i="26"/>
  <c r="L89" i="26"/>
  <c r="H119" i="26"/>
  <c r="E18" i="26"/>
  <c r="F113" i="26"/>
  <c r="J17" i="26"/>
  <c r="F84" i="26"/>
  <c r="H83" i="26"/>
  <c r="C21" i="26"/>
  <c r="H13" i="26"/>
  <c r="H9" i="26"/>
  <c r="L72" i="26"/>
  <c r="C98" i="26"/>
  <c r="K119" i="26"/>
  <c r="D24" i="26"/>
  <c r="F38" i="26"/>
  <c r="G43" i="26"/>
  <c r="B76" i="26"/>
  <c r="F10" i="26"/>
  <c r="B113" i="26"/>
  <c r="C105" i="26"/>
  <c r="I62" i="26"/>
  <c r="I31" i="26"/>
  <c r="F7" i="26"/>
  <c r="F82" i="26"/>
  <c r="D45" i="26"/>
  <c r="I115" i="26"/>
  <c r="C107" i="26"/>
  <c r="E71" i="26"/>
  <c r="D15" i="26"/>
  <c r="I132" i="26"/>
  <c r="B18" i="26"/>
  <c r="D11" i="26"/>
  <c r="J27" i="26"/>
  <c r="K123" i="26"/>
  <c r="D7" i="26"/>
  <c r="I8" i="26"/>
  <c r="E131" i="26"/>
  <c r="B21" i="26"/>
  <c r="J119" i="26"/>
  <c r="C93" i="26"/>
  <c r="E100" i="26"/>
  <c r="C84" i="26"/>
  <c r="H96" i="26"/>
  <c r="K81" i="26"/>
  <c r="I130" i="26"/>
  <c r="K51" i="26"/>
  <c r="H97" i="26"/>
  <c r="I38" i="26"/>
  <c r="L117" i="26"/>
  <c r="E56" i="26"/>
  <c r="D44" i="26"/>
  <c r="D49" i="26"/>
  <c r="H42" i="26"/>
  <c r="L65" i="26"/>
  <c r="B125" i="26"/>
  <c r="C130" i="26"/>
  <c r="F48" i="26"/>
  <c r="K99" i="26"/>
  <c r="C53" i="26"/>
  <c r="C59" i="26"/>
  <c r="K126" i="26"/>
  <c r="E123" i="26"/>
  <c r="L86" i="26"/>
  <c r="F95" i="26"/>
  <c r="I107" i="26"/>
  <c r="G133" i="26"/>
  <c r="B47" i="26"/>
  <c r="F106" i="26"/>
  <c r="F100" i="26"/>
  <c r="I110" i="26"/>
  <c r="H51" i="26"/>
  <c r="G128" i="26"/>
  <c r="B91" i="26"/>
  <c r="J26" i="26"/>
  <c r="E90" i="26"/>
  <c r="J22" i="26"/>
  <c r="K63" i="26"/>
  <c r="G64" i="26"/>
  <c r="E99" i="26"/>
  <c r="G95" i="26"/>
  <c r="D39" i="26"/>
  <c r="L127" i="26"/>
  <c r="C56" i="26"/>
  <c r="B57" i="26"/>
  <c r="I84" i="26"/>
  <c r="J80" i="26"/>
  <c r="D63" i="26"/>
  <c r="H106" i="26"/>
  <c r="K92" i="26"/>
  <c r="E128" i="26"/>
  <c r="C100" i="26"/>
  <c r="J126" i="26"/>
  <c r="D66" i="26"/>
  <c r="C119" i="26"/>
  <c r="J112" i="26"/>
  <c r="H121" i="26"/>
  <c r="D61" i="26"/>
  <c r="E31" i="26"/>
  <c r="K134" i="26"/>
  <c r="F79" i="26"/>
  <c r="K90" i="26"/>
  <c r="D20" i="26"/>
  <c r="J87" i="26"/>
  <c r="J89" i="26"/>
  <c r="H41" i="26"/>
  <c r="C11" i="26"/>
  <c r="H124" i="26"/>
  <c r="G7" i="26"/>
  <c r="J9" i="26"/>
  <c r="I118" i="26"/>
  <c r="D83" i="26"/>
  <c r="B61" i="26"/>
  <c r="I93" i="26"/>
  <c r="F26" i="26"/>
  <c r="D5" i="26"/>
  <c r="E105" i="26"/>
  <c r="E17" i="26"/>
  <c r="J85" i="26"/>
  <c r="C113" i="26"/>
  <c r="G71" i="26"/>
  <c r="B32" i="26"/>
  <c r="C123" i="26"/>
  <c r="I106" i="26"/>
  <c r="I15" i="26"/>
  <c r="D72" i="26"/>
  <c r="H79" i="26"/>
  <c r="G26" i="26"/>
  <c r="I9" i="26"/>
  <c r="B127" i="26"/>
  <c r="I129" i="26"/>
  <c r="B6" i="26"/>
  <c r="C5" i="26"/>
  <c r="C77" i="26"/>
  <c r="F4" i="26"/>
  <c r="B8" i="26"/>
  <c r="J37" i="26"/>
  <c r="H113" i="26"/>
  <c r="J122" i="26"/>
  <c r="H18" i="26"/>
  <c r="U9" i="26" l="1"/>
  <c r="M9" i="26"/>
  <c r="U22" i="26"/>
  <c r="M22" i="26"/>
  <c r="M26" i="26"/>
  <c r="U26" i="26"/>
  <c r="M27" i="26"/>
  <c r="U27" i="26"/>
  <c r="M17" i="26"/>
  <c r="U17" i="26"/>
  <c r="U16" i="26"/>
  <c r="M16" i="26"/>
  <c r="V24" i="26"/>
  <c r="V12" i="26"/>
  <c r="U19" i="26"/>
  <c r="M19" i="26"/>
  <c r="X32" i="26"/>
  <c r="W32" i="26"/>
  <c r="V20" i="26"/>
  <c r="M3" i="26"/>
  <c r="M11" i="26"/>
  <c r="U11" i="26"/>
  <c r="U32" i="26"/>
  <c r="M32" i="26"/>
  <c r="V7" i="26"/>
  <c r="V5" i="26"/>
  <c r="V19" i="26"/>
  <c r="M25" i="26"/>
  <c r="U25" i="26"/>
  <c r="W17" i="26"/>
  <c r="X17" i="26"/>
  <c r="V14" i="26"/>
  <c r="U8" i="26"/>
  <c r="M8" i="26"/>
  <c r="V17" i="26"/>
  <c r="V29" i="26"/>
  <c r="M4" i="26"/>
  <c r="U4" i="26"/>
  <c r="V16" i="26"/>
  <c r="V10" i="26"/>
  <c r="V26" i="26"/>
  <c r="V4" i="26"/>
  <c r="V18" i="26"/>
  <c r="M7" i="26"/>
  <c r="U7" i="26"/>
  <c r="M13" i="26"/>
  <c r="U13" i="26"/>
  <c r="W26" i="26"/>
  <c r="X26" i="26"/>
  <c r="V32" i="26"/>
  <c r="V23" i="26"/>
  <c r="W25" i="26"/>
  <c r="X25" i="26"/>
  <c r="V31" i="26"/>
  <c r="V11" i="26"/>
  <c r="U28" i="26"/>
  <c r="M28" i="26"/>
  <c r="M24" i="26"/>
  <c r="U24" i="26"/>
  <c r="V22" i="26"/>
  <c r="W16" i="26"/>
  <c r="X16" i="26"/>
  <c r="V28" i="26"/>
  <c r="W4" i="26"/>
  <c r="X4" i="26"/>
  <c r="M23" i="26"/>
  <c r="U23" i="26"/>
  <c r="U14" i="26"/>
  <c r="M14" i="26"/>
  <c r="V15" i="26"/>
  <c r="U12" i="26"/>
  <c r="M12" i="26"/>
  <c r="M29" i="26"/>
  <c r="U29" i="26"/>
  <c r="U5" i="26"/>
  <c r="M5" i="26"/>
  <c r="M6" i="26"/>
  <c r="U6" i="26"/>
  <c r="M20" i="26"/>
  <c r="U20" i="26"/>
  <c r="U10" i="26"/>
  <c r="M10" i="26"/>
  <c r="U21" i="26"/>
  <c r="M21" i="26"/>
  <c r="W31" i="26"/>
  <c r="X31" i="26"/>
  <c r="V21" i="26"/>
  <c r="X14" i="26"/>
  <c r="W14" i="26"/>
  <c r="W23" i="26"/>
  <c r="X23" i="26"/>
  <c r="V27" i="26"/>
  <c r="X8" i="26"/>
  <c r="W8" i="26"/>
  <c r="U31" i="26"/>
  <c r="M31" i="26"/>
  <c r="V30" i="26"/>
  <c r="W24" i="26"/>
  <c r="X24" i="26"/>
  <c r="V25" i="26"/>
  <c r="X13" i="26"/>
  <c r="W13" i="26"/>
  <c r="W22" i="26"/>
  <c r="X22" i="26"/>
  <c r="U30" i="26"/>
  <c r="M30" i="26"/>
  <c r="W20" i="26"/>
  <c r="X20" i="26"/>
  <c r="V13" i="26"/>
  <c r="V9" i="26"/>
  <c r="W19" i="26"/>
  <c r="X19" i="26"/>
  <c r="W7" i="26"/>
  <c r="X7" i="26"/>
  <c r="X21" i="26"/>
  <c r="W21" i="26"/>
  <c r="V8" i="26"/>
  <c r="U15" i="26"/>
  <c r="M15" i="26"/>
  <c r="W6" i="26"/>
  <c r="X6" i="26"/>
  <c r="W29" i="26"/>
  <c r="X29" i="26"/>
  <c r="V6" i="26"/>
  <c r="W28" i="26"/>
  <c r="X28" i="26"/>
  <c r="W11" i="26"/>
  <c r="X11" i="26"/>
  <c r="W5" i="26"/>
  <c r="X5" i="26"/>
  <c r="W18" i="26"/>
  <c r="X18" i="26"/>
  <c r="W15" i="26"/>
  <c r="X15" i="26"/>
  <c r="W30" i="26"/>
  <c r="X30" i="26"/>
  <c r="W27" i="26"/>
  <c r="X27" i="26"/>
  <c r="U18" i="26"/>
  <c r="M18" i="26"/>
  <c r="W12" i="26"/>
  <c r="X12" i="26"/>
  <c r="X9" i="26"/>
  <c r="W9" i="26"/>
  <c r="W10" i="26"/>
  <c r="X10" i="26"/>
</calcChain>
</file>

<file path=xl/sharedStrings.xml><?xml version="1.0" encoding="utf-8"?>
<sst xmlns="http://schemas.openxmlformats.org/spreadsheetml/2006/main" count="1974" uniqueCount="145">
  <si>
    <t>Norway</t>
  </si>
  <si>
    <t>Renewable electricity</t>
  </si>
  <si>
    <t>Hydro</t>
  </si>
  <si>
    <t>Wind</t>
  </si>
  <si>
    <t>Solar</t>
  </si>
  <si>
    <t>Solid biofuels</t>
  </si>
  <si>
    <t>All other renewables</t>
  </si>
  <si>
    <t>Total (RES-E numerator)</t>
  </si>
  <si>
    <t>Notes: Hydro is normalised and excluding pumping. Wind is normalised. Solar includes solar photovoltaics and solar thermal generation. All other renewables includes electricity generation from gaseous and liquid biofuels, renewable municipal waste, geothermal, and tide, wave &amp; ocean.</t>
  </si>
  <si>
    <t>Electricity generation from all sources</t>
  </si>
  <si>
    <t>Total (RES-E denominator)</t>
  </si>
  <si>
    <t>RES-E [%]</t>
  </si>
  <si>
    <t>Renewables in transport</t>
  </si>
  <si>
    <t>Electricity in road transport</t>
  </si>
  <si>
    <t>Electricity in other modes</t>
  </si>
  <si>
    <t>Biofuels (liquid + gaseous)</t>
  </si>
  <si>
    <t xml:space="preserve"> of which compliant biofuels</t>
  </si>
  <si>
    <t>Total (RES-T numerator)</t>
  </si>
  <si>
    <t>Fuel used in transport (as defined in Article 3)</t>
  </si>
  <si>
    <t>Total (RES-T denominator)</t>
  </si>
  <si>
    <t>RES-T [%]</t>
  </si>
  <si>
    <t>Renewables in heating and cooling</t>
  </si>
  <si>
    <t>Final energy consumption</t>
  </si>
  <si>
    <t>Derived heat</t>
  </si>
  <si>
    <t>Heat pumps</t>
  </si>
  <si>
    <t>Total (RES-H&amp;C numerator)</t>
  </si>
  <si>
    <t>All fuel consumed for heating and cooling</t>
  </si>
  <si>
    <t>Total (RES-H&amp;C denominator)</t>
  </si>
  <si>
    <t>Notes: total includes all elements of "gross final consumption of energy" other than electricity and for other pruposes than transport</t>
  </si>
  <si>
    <t>RES-H&amp;C [%]</t>
  </si>
  <si>
    <t>Article 5: Gross final consumption of energy from renewable sources</t>
  </si>
  <si>
    <t>(a) electricity</t>
  </si>
  <si>
    <t>(b) heating and cooling</t>
  </si>
  <si>
    <t>(c) transport</t>
  </si>
  <si>
    <t xml:space="preserve">(a) + (b) + (c) </t>
  </si>
  <si>
    <t>Note: electricity used in transport is included in transport and thus not included in electricity</t>
  </si>
  <si>
    <t>Articles 6-11: Statistical Transfers &amp; Joint Projects</t>
  </si>
  <si>
    <t>total amount to be added</t>
  </si>
  <si>
    <t>total amount to be deduced</t>
  </si>
  <si>
    <t>Total (RES numerator)</t>
  </si>
  <si>
    <t>Article 2 (f): Gross final consumption of energy</t>
  </si>
  <si>
    <t>GFCoE</t>
  </si>
  <si>
    <t>Article 5 (6): Aviation adjustment</t>
  </si>
  <si>
    <t>Total before adjustment</t>
  </si>
  <si>
    <t>Total (RES denominator)</t>
  </si>
  <si>
    <t>RES [%]</t>
  </si>
  <si>
    <t>v2013.50204</t>
  </si>
  <si>
    <t>Indicative Trajectory</t>
  </si>
  <si>
    <t>S2005</t>
  </si>
  <si>
    <t>2011-2012</t>
  </si>
  <si>
    <t>2013-2014</t>
  </si>
  <si>
    <t>2015-2016</t>
  </si>
  <si>
    <t>2017-2018</t>
  </si>
  <si>
    <t>Target</t>
  </si>
  <si>
    <t>TJ (terajoule)</t>
  </si>
  <si>
    <t>Tcal (teracalorie)</t>
  </si>
  <si>
    <t>ktoe (thousand tonnes of oil equivalent)</t>
  </si>
  <si>
    <t>GWh (gigawatt hour)</t>
  </si>
  <si>
    <t>Mbtu (million British thermal unit)</t>
  </si>
  <si>
    <t>Sweden</t>
  </si>
  <si>
    <t>Slovak Republic</t>
  </si>
  <si>
    <t>Slovenia</t>
  </si>
  <si>
    <t>Belgium</t>
  </si>
  <si>
    <t>v2013.41022</t>
  </si>
  <si>
    <t>Bulgaria</t>
  </si>
  <si>
    <t>Czech Republic</t>
  </si>
  <si>
    <t>Denmark</t>
  </si>
  <si>
    <t>Germany</t>
  </si>
  <si>
    <t>Ireland</t>
  </si>
  <si>
    <t>Spain</t>
  </si>
  <si>
    <t>France</t>
  </si>
  <si>
    <t>Croatia</t>
  </si>
  <si>
    <t>Italy</t>
  </si>
  <si>
    <t>Latvia</t>
  </si>
  <si>
    <t>Lithuania</t>
  </si>
  <si>
    <t>Luxembourg</t>
  </si>
  <si>
    <t>Hungary</t>
  </si>
  <si>
    <t>Malta</t>
  </si>
  <si>
    <t>Netherlands</t>
  </si>
  <si>
    <t>Austria</t>
  </si>
  <si>
    <t>Poland</t>
  </si>
  <si>
    <t>Portugal</t>
  </si>
  <si>
    <t>Romania</t>
  </si>
  <si>
    <t>The objective of the SHARES tool is to facilitate the calculation of the share of energy</t>
  </si>
  <si>
    <t>from renewable sources according to Directive 2009/28/EC.</t>
  </si>
  <si>
    <r>
      <t xml:space="preserve">For any questions or comments with respect to data in this file,
please contact </t>
    </r>
    <r>
      <rPr>
        <b/>
        <sz val="11"/>
        <color theme="1"/>
        <rFont val="Arial"/>
        <family val="2"/>
      </rPr>
      <t>ESTAT-ENERGY@EC.EUROPA.EU</t>
    </r>
    <r>
      <rPr>
        <sz val="11"/>
        <color theme="1"/>
        <rFont val="Arial"/>
        <family val="2"/>
      </rPr>
      <t xml:space="preserve">
or Marek Šturc (marek.sturc@ec.europa.eu).</t>
    </r>
  </si>
  <si>
    <t>Last updated:</t>
  </si>
  <si>
    <t>2011-2012 average</t>
  </si>
  <si>
    <t>2020 target</t>
  </si>
  <si>
    <t xml:space="preserve">
2011-2012</t>
  </si>
  <si>
    <t>indicative
2013-2014</t>
  </si>
  <si>
    <t>trajectory 
2015-2016</t>
  </si>
  <si>
    <t xml:space="preserve">
2017-2018</t>
  </si>
  <si>
    <t>EU28</t>
  </si>
  <si>
    <t>:</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</si>
  <si>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</si>
  <si>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</si>
  <si>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</si>
  <si>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</si>
  <si>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</si>
  <si>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</si>
  <si>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</si>
  <si>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</si>
  <si>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</si>
  <si>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</si>
  <si>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</si>
  <si>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</si>
  <si>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</si>
  <si>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</si>
  <si>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</si>
  <si>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</si>
  <si>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</si>
  <si>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</si>
  <si>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</si>
  <si>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</si>
  <si>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</si>
  <si>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</si>
  <si>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</si>
  <si>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</si>
  <si>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</si>
  <si>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</si>
  <si>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</si>
  <si>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UK</t>
  </si>
  <si>
    <t>NO</t>
  </si>
  <si>
    <t>* Data are estimated by Eurostat based on the national data transmission under Regulation (EC) No 1099/2008 on energy statistics.</t>
  </si>
  <si>
    <t>RES-H&amp;C (%) [Heating &amp; Cooling]</t>
  </si>
  <si>
    <t>RES-E (%) [Electricity]</t>
  </si>
  <si>
    <t>Overall share of energy from renewable sources (Directive 2009/28/EC)</t>
  </si>
  <si>
    <t>Share of energy from renewable sources in transport (RES-T)</t>
  </si>
  <si>
    <r>
      <rPr>
        <b/>
        <sz val="18"/>
        <color theme="1"/>
        <rFont val="Arial"/>
        <family val="2"/>
      </rPr>
      <t>SH</t>
    </r>
    <r>
      <rPr>
        <sz val="18"/>
        <color theme="1"/>
        <rFont val="Arial"/>
        <family val="2"/>
      </rPr>
      <t xml:space="preserve">ort </t>
    </r>
    <r>
      <rPr>
        <b/>
        <sz val="18"/>
        <color theme="1"/>
        <rFont val="Arial"/>
        <family val="2"/>
      </rPr>
      <t>A</t>
    </r>
    <r>
      <rPr>
        <sz val="18"/>
        <color theme="1"/>
        <rFont val="Arial"/>
        <family val="2"/>
      </rPr>
      <t xml:space="preserve">ssessment of </t>
    </r>
    <r>
      <rPr>
        <b/>
        <sz val="18"/>
        <color theme="1"/>
        <rFont val="Arial"/>
        <family val="2"/>
      </rPr>
      <t>R</t>
    </r>
    <r>
      <rPr>
        <sz val="18"/>
        <color theme="1"/>
        <rFont val="Arial"/>
        <family val="2"/>
      </rPr>
      <t xml:space="preserve">enewable </t>
    </r>
    <r>
      <rPr>
        <b/>
        <sz val="18"/>
        <color theme="1"/>
        <rFont val="Arial"/>
        <family val="2"/>
      </rPr>
      <t>E</t>
    </r>
    <r>
      <rPr>
        <sz val="18"/>
        <color theme="1"/>
        <rFont val="Arial"/>
        <family val="2"/>
      </rPr>
      <t xml:space="preserve">nergy </t>
    </r>
    <r>
      <rPr>
        <b/>
        <sz val="18"/>
        <color theme="1"/>
        <rFont val="Arial"/>
        <family val="2"/>
      </rPr>
      <t>S</t>
    </r>
    <r>
      <rPr>
        <sz val="18"/>
        <color theme="1"/>
        <rFont val="Arial"/>
        <family val="2"/>
      </rPr>
      <t>ources</t>
    </r>
  </si>
  <si>
    <t>SHARES 2013</t>
  </si>
  <si>
    <t>http://ec.europa.eu/eurostat/web/energy/data/shares</t>
  </si>
  <si>
    <t>Results for Luxembourg for year 2013 are estimated by Eurostat based on the national data transmission under Regulation (EC) No 1099/2008 on energy statistics.</t>
  </si>
  <si>
    <r>
      <rPr>
        <b/>
        <sz val="11"/>
        <color theme="1"/>
        <rFont val="Arial"/>
        <family val="2"/>
      </rPr>
      <t>For data for period 2004-2010:</t>
    </r>
    <r>
      <rPr>
        <sz val="11"/>
        <color theme="1"/>
        <rFont val="Arial"/>
        <family val="2"/>
      </rPr>
      <t xml:space="preserve"> Directive 2009/28/EC did not yet exist or was only very recently adopted. In most European countries it was not transposed into national legislation. Also, the values in these years are not used for any measurement of legislative compliance with indicative trajectory as defined in part B of Annex I of the Directive. It was decided that for years from 2004 to 2010 all biofuels would be counted towards the numerator of the share of energy from renewable sources.
</t>
    </r>
    <r>
      <rPr>
        <b/>
        <sz val="11"/>
        <color theme="1"/>
        <rFont val="Arial"/>
        <family val="2"/>
      </rPr>
      <t>For data for year 2011 and onwards:</t>
    </r>
    <r>
      <rPr>
        <sz val="11"/>
        <color theme="1"/>
        <rFont val="Arial"/>
        <family val="2"/>
      </rPr>
      <t xml:space="preserve"> The compliance with Article 17 </t>
    </r>
    <r>
      <rPr>
        <i/>
        <sz val="11"/>
        <color theme="1"/>
        <rFont val="Arial"/>
        <family val="2"/>
      </rPr>
      <t>Sustainability criteria for biofuels and bioliquids</t>
    </r>
    <r>
      <rPr>
        <sz val="11"/>
        <color theme="1"/>
        <rFont val="Arial"/>
        <family val="2"/>
      </rPr>
      <t xml:space="preserve"> has to be judge also with respect to Article 18 </t>
    </r>
    <r>
      <rPr>
        <i/>
        <sz val="11"/>
        <color theme="1"/>
        <rFont val="Arial"/>
        <family val="2"/>
      </rPr>
      <t>Verification of compliance with the sustainability criteria for biofuels and bioliquids</t>
    </r>
    <r>
      <rPr>
        <sz val="11"/>
        <color theme="1"/>
        <rFont val="Arial"/>
        <family val="2"/>
      </rPr>
      <t>. As of data year 2011, countries shall report as compliant only those biofuels and bioliquids for which compliance with Articles 17 as well as Article 18 can be fully demonstrated.</t>
    </r>
  </si>
  <si>
    <t>Estonia</t>
  </si>
  <si>
    <t>ktoe</t>
  </si>
  <si>
    <t>ESTIMATE</t>
  </si>
  <si>
    <t>Finland</t>
  </si>
  <si>
    <t>Greece</t>
  </si>
  <si>
    <t>Methodology details and additional information is also available:</t>
  </si>
  <si>
    <t>A possible break in time series could be explained by various issues, including a late transposition of Directive 2009/28/EC. Readers are encouraged to analyse energy sector comprehensively before making any conclusions from data presented in this file.</t>
  </si>
  <si>
    <t>Cyprus</t>
  </si>
  <si>
    <t>United Kingdom</t>
  </si>
  <si>
    <r>
      <t>S</t>
    </r>
    <r>
      <rPr>
        <b/>
        <vertAlign val="subscript"/>
        <sz val="9"/>
        <color theme="1"/>
        <rFont val="Arial"/>
        <family val="2"/>
      </rPr>
      <t>2005</t>
    </r>
  </si>
  <si>
    <t>09 March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</si>
</sst>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0.0%"/>
    <numFmt numFmtId="167" formatCode="#,##0.0_i"/>
    <numFmt numFmtId="168" formatCode="0.00%&quot;*&quot;"/>
    <numFmt numFmtId="169" formatCode="0.0%&quot;*&quot;"/>
  </numFmts>
  <fonts count="29" x14ac:knownFonts="1">
    <font>
      <sz val="10"/>
      <color theme="1"/>
      <name val="Arial"/>
      <family val="2"/>
    </font>
    <font>
      <sz val="10"/>
      <color theme="1"/>
      <name val="Arial Narrow"/>
      <family val="2"/>
    </font>
    <font>
      <sz val="9"/>
      <name val="Arial"/>
      <family val="2"/>
    </font>
    <font>
      <b/>
      <sz val="20"/>
      <name val="Arial Narrow"/>
      <family val="2"/>
    </font>
    <font>
      <sz val="9"/>
      <color theme="1"/>
      <name val="Arial Narrow"/>
      <family val="2"/>
    </font>
    <font>
      <sz val="16"/>
      <color theme="1"/>
      <name val="Arial Narrow"/>
      <family val="2"/>
    </font>
    <font>
      <b/>
      <sz val="16"/>
      <color theme="1"/>
      <name val="Arial Narrow"/>
      <family val="2"/>
    </font>
    <font>
      <b/>
      <sz val="9"/>
      <color theme="1"/>
      <name val="Arial Narrow"/>
      <family val="2"/>
    </font>
    <font>
      <sz val="10"/>
      <name val="Arial"/>
      <family val="2"/>
    </font>
    <font>
      <b/>
      <sz val="16"/>
      <name val="Arial Narrow"/>
      <family val="2"/>
    </font>
    <font>
      <sz val="9"/>
      <name val="Arial Narrow"/>
      <family val="2"/>
    </font>
    <font>
      <b/>
      <sz val="8"/>
      <name val="Arial Narrow"/>
      <family val="2"/>
    </font>
    <font>
      <sz val="10"/>
      <color theme="1"/>
      <name val="Arial"/>
      <family val="2"/>
    </font>
    <font>
      <b/>
      <sz val="10"/>
      <color theme="1"/>
      <name val="Arial"/>
      <family val="2"/>
    </font>
    <font>
      <sz val="8"/>
      <color theme="1"/>
      <name val="Arial"/>
      <family val="2"/>
    </font>
    <font>
      <b/>
      <sz val="8"/>
      <color theme="1"/>
      <name val="Arial"/>
      <family val="2"/>
    </font>
    <font>
      <b/>
      <sz val="48"/>
      <color theme="1"/>
      <name val="Arial"/>
      <family val="2"/>
    </font>
    <font>
      <sz val="18"/>
      <color theme="1"/>
      <name val="Arial"/>
      <family val="2"/>
    </font>
    <font>
      <sz val="11"/>
      <color theme="1"/>
      <name val="Arial"/>
      <family val="2"/>
    </font>
    <font>
      <b/>
      <sz val="11"/>
      <color theme="1"/>
      <name val="Arial"/>
      <family val="2"/>
    </font>
    <font>
      <sz val="8"/>
      <name val="Arial Narrow"/>
      <family val="2"/>
    </font>
    <font>
      <b/>
      <sz val="18"/>
      <color theme="1"/>
      <name val="Arial"/>
      <family val="2"/>
    </font>
    <font>
      <u/>
      <sz val="10"/>
      <color theme="10"/>
      <name val="Arial"/>
      <family val="2"/>
    </font>
    <font>
      <u/>
      <sz val="11"/>
      <color theme="10"/>
      <name val="Arial"/>
      <family val="2"/>
    </font>
    <font>
      <i/>
      <sz val="11"/>
      <color theme="1"/>
      <name val="Arial"/>
      <family val="2"/>
    </font>
    <font>
      <b/>
      <sz val="10"/>
      <color theme="1"/>
      <name val="Arial Narrow"/>
      <family val="2"/>
    </font>
    <font>
      <b/>
      <sz val="10"/>
      <color indexed="8"/>
      <name val="Arial Narrow"/>
      <family val="2"/>
    </font>
    <font>
      <b/>
      <sz val="9"/>
      <color theme="1"/>
      <name val="Arial"/>
      <family val="2"/>
    </font>
    <font>
      <b/>
      <vertAlign val="subscript"/>
      <sz val="9"/>
      <color theme="1"/>
      <name val="Arial"/>
      <family val="2"/>
    </font>
  </fonts>
  <fills count="8">
    <fill>
      <patternFill patternType="none"/>
    </fill>
    <fill>
      <patternFill patternType="gray125"/>
    </fill>
    <fill>
      <patternFill patternType="solid">
        <fgColor theme="0"/>
        <bgColor indexed="64"/>
      </patternFill>
    </fill>
    <fill>
      <patternFill patternType="solid">
        <fgColor indexed="47"/>
        <bgColor indexed="64"/>
      </patternFill>
    </fill>
    <fill>
      <patternFill patternType="solid">
        <fgColor rgb="FF66FFFF"/>
        <bgColor indexed="64"/>
      </patternFill>
    </fill>
    <fill>
      <patternFill patternType="solid">
        <fgColor theme="4" tint="0.79998168889431442"/>
        <bgColor indexed="64"/>
      </patternFill>
    </fill>
    <fill>
      <patternFill patternType="solid">
        <fgColor rgb="FFFFFF00"/>
        <bgColor indexed="64"/>
      </patternFill>
    </fill>
    <fill>
      <patternFill patternType="solid">
        <fgColor theme="7" tint="0.79998168889431442"/>
        <bgColor indexed="64"/>
      </patternFill>
    </fill>
  </fills>
  <borders count="31">
    <border>
      <left/>
      <right/>
      <top/>
      <bottom/>
      <diagonal/>
    </border>
    <border>
      <left/>
      <right style="double">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rgb="FF000000"/>
      </bottom>
      <diagonal/>
    </border>
    <border>
      <left/>
      <right/>
      <top style="thin">
        <color rgb="FF000000"/>
      </top>
      <bottom style="thin">
        <color rgb="FF000000"/>
      </bottom>
      <diagonal/>
    </border>
    <border>
      <left style="hair">
        <color rgb="FFA6A6A6"/>
      </left>
      <right/>
      <top style="thin">
        <color rgb="FF000000"/>
      </top>
      <bottom style="thin">
        <color rgb="FF000000"/>
      </bottom>
      <diagonal/>
    </border>
    <border>
      <left/>
      <right/>
      <top/>
      <bottom style="hair">
        <color rgb="FFC0C0C0"/>
      </bottom>
      <diagonal/>
    </border>
    <border>
      <left style="hair">
        <color rgb="FFA6A6A6"/>
      </left>
      <right/>
      <top/>
      <bottom style="hair">
        <color rgb="FFC0C0C0"/>
      </bottom>
      <diagonal/>
    </border>
    <border>
      <left/>
      <right/>
      <top style="hair">
        <color rgb="FFC0C0C0"/>
      </top>
      <bottom style="hair">
        <color rgb="FFC0C0C0"/>
      </bottom>
      <diagonal/>
    </border>
    <border>
      <left style="hair">
        <color rgb="FFA6A6A6"/>
      </left>
      <right/>
      <top style="hair">
        <color rgb="FFC0C0C0"/>
      </top>
      <bottom style="hair">
        <color rgb="FFC0C0C0"/>
      </bottom>
      <diagonal/>
    </border>
    <border>
      <left/>
      <right/>
      <top style="hair">
        <color rgb="FFC0C0C0"/>
      </top>
      <bottom/>
      <diagonal/>
    </border>
    <border>
      <left/>
      <right/>
      <top style="hair">
        <color rgb="FFC0C0C0"/>
      </top>
      <bottom style="thin">
        <color rgb="FF000000"/>
      </bottom>
      <diagonal/>
    </border>
    <border>
      <left style="hair">
        <color rgb="FFA6A6A6"/>
      </left>
      <right/>
      <top style="hair">
        <color rgb="FFC0C0C0"/>
      </top>
      <bottom style="thin">
        <color rgb="FF000000"/>
      </bottom>
      <diagonal/>
    </border>
    <border>
      <left/>
      <right style="hair">
        <color rgb="FFA6A6A6"/>
      </right>
      <top style="hair">
        <color rgb="FFC0C0C0"/>
      </top>
      <bottom style="thin">
        <color rgb="FF000000"/>
      </bottom>
      <diagonal/>
    </border>
    <border>
      <left style="hair">
        <color rgb="FFA6A6A6"/>
      </left>
      <right style="hair">
        <color rgb="FFA6A6A6"/>
      </right>
      <top style="hair">
        <color rgb="FFC0C0C0"/>
      </top>
      <bottom style="thin">
        <color rgb="FF000000"/>
      </bottom>
      <diagonal/>
    </border>
    <border>
      <left/>
      <right/>
      <top style="thin">
        <color indexed="64"/>
      </top>
      <bottom style="hair">
        <color rgb="FFC0C0C0"/>
      </bottom>
      <diagonal/>
    </border>
    <border>
      <left style="hair">
        <color rgb="FFA6A6A6"/>
      </left>
      <right/>
      <top style="thin">
        <color indexed="64"/>
      </top>
      <bottom style="hair">
        <color rgb="FFC0C0C0"/>
      </bottom>
      <diagonal/>
    </border>
    <border>
      <left/>
      <right/>
      <top style="hair">
        <color rgb="FFC0C0C0"/>
      </top>
      <bottom style="thin">
        <color indexed="64"/>
      </bottom>
      <diagonal/>
    </border>
    <border>
      <left style="hair">
        <color rgb="FFA6A6A6"/>
      </left>
      <right/>
      <top style="hair">
        <color rgb="FFC0C0C0"/>
      </top>
      <bottom style="thin">
        <color indexed="64"/>
      </bottom>
      <diagonal/>
    </border>
    <border>
      <left style="hair">
        <color rgb="FFA6A6A6"/>
      </left>
      <right style="hair">
        <color rgb="FFA6A6A6"/>
      </right>
      <top style="thin">
        <color rgb="FF000000"/>
      </top>
      <bottom style="thin">
        <color rgb="FF000000"/>
      </bottom>
      <diagonal/>
    </border>
    <border>
      <left style="hair">
        <color rgb="FFA6A6A6"/>
      </left>
      <right style="hair">
        <color rgb="FFA6A6A6"/>
      </right>
      <top/>
      <bottom style="hair">
        <color rgb="FFC0C0C0"/>
      </bottom>
      <diagonal/>
    </border>
    <border>
      <left style="hair">
        <color rgb="FFA6A6A6"/>
      </left>
      <right style="hair">
        <color rgb="FFA6A6A6"/>
      </right>
      <top style="hair">
        <color rgb="FFC0C0C0"/>
      </top>
      <bottom style="hair">
        <color rgb="FFC0C0C0"/>
      </bottom>
      <diagonal/>
    </border>
    <border>
      <left style="hair">
        <color rgb="FFA6A6A6"/>
      </left>
      <right style="hair">
        <color rgb="FFA6A6A6"/>
      </right>
      <top style="hair">
        <color rgb="FFC0C0C0"/>
      </top>
      <bottom/>
      <diagonal/>
    </border>
    <border>
      <left style="hair">
        <color rgb="FFA6A6A6"/>
      </left>
      <right/>
      <top/>
      <bottom/>
      <diagonal/>
    </border>
    <border>
      <left style="hair">
        <color rgb="FFA6A6A6"/>
      </left>
      <right/>
      <top/>
      <bottom style="thin">
        <color rgb="FF000000"/>
      </bottom>
      <diagonal/>
    </border>
    <border>
      <left style="hair">
        <color rgb="FFA6A6A6"/>
      </left>
      <right style="hair">
        <color rgb="FFA6A6A6"/>
      </right>
      <top/>
      <bottom style="thin">
        <color rgb="FF000000"/>
      </bottom>
      <diagonal/>
    </border>
  </borders>
  <cellStyleXfs count="9">
    <xf numFmtId="0" fontId="0" fillId="0" borderId="0"/>
    <xf numFmtId="164" fontId="2" fillId="0" borderId="0" applyNumberFormat="0" applyProtection="0">
      <alignment horizontal="center" vertical="center"/>
    </xf>
    <xf numFmtId="9" fontId="8" fillId="0" borderId="0" applyFont="0" applyFill="0" applyBorder="0" applyAlignment="0" applyProtection="0"/>
    <xf numFmtId="9" fontId="12" fillId="0" borderId="0" applyFont="0" applyFill="0" applyBorder="0" applyAlignment="0" applyProtection="0"/>
    <xf numFmtId="0" fontId="8" fillId="3" borderId="0" applyNumberFormat="0" applyFont="0" applyBorder="0" applyAlignment="0"/>
    <xf numFmtId="0" fontId="8" fillId="0" borderId="0"/>
    <xf numFmtId="0" fontId="8" fillId="0" borderId="0"/>
    <xf numFmtId="167" fontId="20" fillId="0" borderId="0" applyFill="0" applyBorder="0" applyProtection="0">
      <alignment horizontal="right"/>
    </xf>
    <xf numFmtId="0" fontId="22" fillId="0" borderId="0" applyNumberFormat="0" applyFill="0" applyBorder="0" applyAlignment="0" applyProtection="0"/>
  </cellStyleXfs>
  <cellXfs count="145">
    <xf numFmtId="0" fontId="0" fillId="0" borderId="0" xfId="0"/>
    <xf numFmtId="0" fontId="1" fillId="0" borderId="0" xfId="0" applyFont="1" applyAlignment="1" applyProtection="1">
      <alignment vertical="center"/>
    </xf>
    <xf numFmtId="0" fontId="1" fillId="0" borderId="0" xfId="0" applyFont="1" applyAlignment="1" applyProtection="1">
      <alignment vertical="center"/>
      <protection locked="0"/>
    </xf>
    <xf numFmtId="0" fontId="4" fillId="0" borderId="0" xfId="0" applyFont="1" applyAlignment="1" applyProtection="1">
      <alignment vertical="center"/>
    </xf>
    <xf numFmtId="0" fontId="5" fillId="0" borderId="0" xfId="0" applyFont="1" applyAlignment="1" applyProtection="1">
      <alignment vertical="center"/>
    </xf>
    <xf numFmtId="0" fontId="6" fillId="0" borderId="0" xfId="0" applyFont="1" applyAlignment="1" applyProtection="1">
      <alignment vertical="center"/>
    </xf>
    <xf numFmtId="165" fontId="4" fillId="0" borderId="0" xfId="0" applyNumberFormat="1" applyFont="1" applyAlignment="1" applyProtection="1">
      <alignment vertical="center"/>
    </xf>
    <xf numFmtId="165" fontId="4" fillId="0" borderId="1" xfId="0" applyNumberFormat="1" applyFont="1" applyBorder="1" applyAlignment="1" applyProtection="1">
      <alignment vertical="center"/>
    </xf>
    <xf numFmtId="0" fontId="7" fillId="0" borderId="0" xfId="0" applyFont="1" applyAlignment="1" applyProtection="1">
      <alignment vertical="center"/>
    </xf>
    <xf numFmtId="165" fontId="7" fillId="0" borderId="0" xfId="0" applyNumberFormat="1" applyFont="1" applyAlignment="1" applyProtection="1">
      <alignment vertical="center"/>
    </xf>
    <xf numFmtId="0" fontId="6" fillId="0" borderId="2" xfId="0" applyFont="1" applyBorder="1" applyAlignment="1" applyProtection="1">
      <alignment vertical="center"/>
    </xf>
    <xf numFmtId="0" fontId="5" fillId="0" borderId="2" xfId="0" applyFont="1" applyBorder="1" applyAlignment="1" applyProtection="1">
      <alignment vertical="center"/>
    </xf>
    <xf numFmtId="10" fontId="9" fillId="0" borderId="2" xfId="2" applyNumberFormat="1" applyFont="1" applyBorder="1" applyAlignment="1" applyProtection="1">
      <alignment horizontal="right" vertical="center"/>
    </xf>
    <xf numFmtId="165" fontId="5" fillId="0" borderId="0" xfId="0" applyNumberFormat="1" applyFont="1" applyAlignment="1" applyProtection="1">
      <alignment vertical="center"/>
    </xf>
    <xf numFmtId="164" fontId="9" fillId="0" borderId="0" xfId="1" applyFont="1" applyAlignment="1" applyProtection="1">
      <alignment horizontal="left" vertical="center"/>
    </xf>
    <xf numFmtId="164" fontId="10" fillId="0" borderId="0" xfId="1" applyFont="1" applyAlignment="1" applyProtection="1">
      <alignment vertical="center"/>
    </xf>
    <xf numFmtId="164" fontId="9" fillId="0" borderId="0" xfId="1" applyFont="1" applyAlignment="1" applyProtection="1">
      <alignment vertical="center"/>
    </xf>
    <xf numFmtId="0" fontId="4" fillId="0" borderId="0" xfId="0" applyFont="1" applyBorder="1" applyAlignment="1" applyProtection="1">
      <alignment vertical="center"/>
    </xf>
    <xf numFmtId="0" fontId="6" fillId="0" borderId="3" xfId="0" applyFont="1" applyBorder="1" applyAlignment="1" applyProtection="1">
      <alignment horizontal="center" vertical="center"/>
    </xf>
    <xf numFmtId="0" fontId="4" fillId="0" borderId="4" xfId="0" applyFont="1" applyBorder="1" applyAlignment="1" applyProtection="1">
      <alignment vertical="center"/>
    </xf>
    <xf numFmtId="0" fontId="4" fillId="0" borderId="5" xfId="0" applyFont="1" applyBorder="1" applyAlignment="1" applyProtection="1">
      <alignment vertical="center"/>
    </xf>
    <xf numFmtId="0" fontId="4" fillId="0" borderId="6" xfId="0" applyFont="1" applyBorder="1" applyAlignment="1" applyProtection="1">
      <alignment vertical="center"/>
    </xf>
    <xf numFmtId="0" fontId="4" fillId="0" borderId="7" xfId="0" applyFont="1" applyBorder="1" applyAlignment="1" applyProtection="1">
      <alignment vertical="center"/>
    </xf>
    <xf numFmtId="0" fontId="6" fillId="0" borderId="3" xfId="0" applyFont="1" applyBorder="1" applyAlignment="1" applyProtection="1">
      <alignment horizontal="right" vertical="center"/>
    </xf>
    <xf numFmtId="166" fontId="9" fillId="0" borderId="3" xfId="2" applyNumberFormat="1" applyFont="1" applyBorder="1" applyAlignment="1" applyProtection="1">
      <alignment horizontal="center" vertical="center"/>
    </xf>
    <xf numFmtId="166" fontId="9" fillId="0" borderId="3" xfId="2" applyNumberFormat="1" applyFont="1" applyBorder="1" applyAlignment="1" applyProtection="1">
      <alignment horizontal="center" vertical="center"/>
    </xf>
    <xf numFmtId="166" fontId="9" fillId="0" borderId="0" xfId="2" applyNumberFormat="1" applyFont="1" applyBorder="1" applyAlignment="1" applyProtection="1">
      <alignment horizontal="right" vertical="center"/>
    </xf>
    <xf numFmtId="166" fontId="9" fillId="0" borderId="3" xfId="2" applyNumberFormat="1" applyFont="1" applyBorder="1" applyAlignment="1" applyProtection="1">
      <alignment horizontal="right" vertical="center"/>
    </xf>
    <xf numFmtId="164" fontId="10" fillId="0" borderId="0" xfId="1" applyFont="1" applyAlignment="1" applyProtection="1">
      <alignment horizontal="left" vertical="center"/>
    </xf>
    <xf numFmtId="165" fontId="10" fillId="0" borderId="0" xfId="1" applyNumberFormat="1" applyFont="1" applyAlignment="1" applyProtection="1">
      <alignment horizontal="right" vertical="center"/>
    </xf>
    <xf numFmtId="164" fontId="11" fillId="0" borderId="0" xfId="1" applyNumberFormat="1" applyFont="1" applyFill="1" applyBorder="1" applyAlignment="1" applyProtection="1">
      <alignment horizontal="left" vertical="center"/>
    </xf>
    <xf numFmtId="0" fontId="7" fillId="0" borderId="0" xfId="0" applyFont="1" applyAlignment="1" applyProtection="1">
      <alignment horizontal="center" vertical="center"/>
    </xf>
    <xf numFmtId="0" fontId="14" fillId="2" borderId="0" xfId="4" applyFont="1" applyFill="1" applyBorder="1" applyAlignment="1">
      <alignment vertical="center"/>
    </xf>
    <xf numFmtId="0" fontId="14" fillId="2" borderId="0" xfId="0" applyFont="1" applyFill="1" applyBorder="1" applyAlignment="1">
      <alignment vertical="center"/>
    </xf>
    <xf numFmtId="0" fontId="17" fillId="2" borderId="0" xfId="4" applyFont="1" applyFill="1" applyBorder="1" applyAlignment="1">
      <alignment vertical="center"/>
    </xf>
    <xf numFmtId="0" fontId="17" fillId="2" borderId="0" xfId="0" applyFont="1" applyFill="1" applyBorder="1" applyAlignment="1">
      <alignment horizontal="center" vertical="center"/>
    </xf>
    <xf numFmtId="0" fontId="18" fillId="2" borderId="0" xfId="0" applyFont="1" applyFill="1" applyBorder="1" applyAlignment="1">
      <alignment vertical="center"/>
    </xf>
    <xf numFmtId="0" fontId="19" fillId="2" borderId="0" xfId="0" applyFont="1" applyFill="1" applyBorder="1" applyAlignment="1">
      <alignment vertical="center"/>
    </xf>
    <xf numFmtId="0" fontId="18" fillId="2" borderId="0" xfId="0" applyFont="1" applyFill="1" applyBorder="1" applyAlignment="1">
      <alignment horizontal="left" vertical="center"/>
    </xf>
    <xf numFmtId="49" fontId="18" fillId="2" borderId="0" xfId="0" applyNumberFormat="1" applyFont="1" applyFill="1" applyBorder="1" applyAlignment="1">
      <alignment vertical="center"/>
    </xf>
    <xf numFmtId="49" fontId="18" fillId="2" borderId="0" xfId="0" applyNumberFormat="1" applyFont="1" applyFill="1" applyBorder="1" applyAlignment="1">
      <alignment horizontal="right" vertical="center"/>
    </xf>
    <xf numFmtId="0" fontId="14" fillId="0" borderId="0" xfId="5" applyFont="1" applyFill="1" applyBorder="1" applyAlignment="1">
      <alignment horizontal="right" vertical="center"/>
    </xf>
    <xf numFmtId="0" fontId="14" fillId="0" borderId="0" xfId="5" applyFont="1" applyFill="1" applyBorder="1" applyAlignment="1">
      <alignment vertical="center"/>
    </xf>
    <xf numFmtId="0" fontId="14" fillId="0" borderId="0" xfId="5" applyFont="1" applyFill="1" applyBorder="1" applyAlignment="1">
      <alignment horizontal="center" vertical="center"/>
    </xf>
    <xf numFmtId="0" fontId="15" fillId="0" borderId="0" xfId="5" applyFont="1" applyFill="1" applyBorder="1" applyAlignment="1">
      <alignment horizontal="center" vertical="center"/>
    </xf>
    <xf numFmtId="0" fontId="15" fillId="0" borderId="0" xfId="6" applyFont="1" applyFill="1" applyBorder="1" applyAlignment="1" applyProtection="1">
      <alignment horizontal="right" vertical="center" wrapText="1"/>
    </xf>
    <xf numFmtId="0" fontId="15" fillId="0" borderId="11" xfId="5" applyFont="1" applyFill="1" applyBorder="1" applyAlignment="1">
      <alignment horizontal="center" vertical="center"/>
    </xf>
    <xf numFmtId="0" fontId="15" fillId="0" borderId="12" xfId="5" applyFont="1" applyFill="1" applyBorder="1" applyAlignment="1">
      <alignment horizontal="left" vertical="center"/>
    </xf>
    <xf numFmtId="166" fontId="14" fillId="0" borderId="11" xfId="3" applyNumberFormat="1" applyFont="1" applyFill="1" applyBorder="1" applyAlignment="1">
      <alignment horizontal="right" vertical="center"/>
    </xf>
    <xf numFmtId="166" fontId="14" fillId="0" borderId="12" xfId="3" applyNumberFormat="1" applyFont="1" applyFill="1" applyBorder="1" applyAlignment="1">
      <alignment horizontal="right" vertical="center"/>
    </xf>
    <xf numFmtId="0" fontId="15" fillId="0" borderId="13" xfId="5" applyFont="1" applyFill="1" applyBorder="1" applyAlignment="1">
      <alignment horizontal="center" vertical="center"/>
    </xf>
    <xf numFmtId="0" fontId="15" fillId="0" borderId="14" xfId="5" applyFont="1" applyFill="1" applyBorder="1" applyAlignment="1">
      <alignment horizontal="left" vertical="center"/>
    </xf>
    <xf numFmtId="166" fontId="14" fillId="0" borderId="13" xfId="3" applyNumberFormat="1" applyFont="1" applyFill="1" applyBorder="1" applyAlignment="1">
      <alignment horizontal="right" vertical="center"/>
    </xf>
    <xf numFmtId="166" fontId="14" fillId="0" borderId="14" xfId="3" applyNumberFormat="1" applyFont="1" applyFill="1" applyBorder="1" applyAlignment="1">
      <alignment horizontal="right" vertical="center"/>
    </xf>
    <xf numFmtId="0" fontId="15" fillId="0" borderId="16" xfId="5" applyFont="1" applyFill="1" applyBorder="1" applyAlignment="1">
      <alignment horizontal="center" vertical="center"/>
    </xf>
    <xf numFmtId="0" fontId="15" fillId="0" borderId="17" xfId="5" applyFont="1" applyFill="1" applyBorder="1" applyAlignment="1">
      <alignment horizontal="left" vertical="center"/>
    </xf>
    <xf numFmtId="166" fontId="14" fillId="0" borderId="16" xfId="3" applyNumberFormat="1" applyFont="1" applyFill="1" applyBorder="1" applyAlignment="1">
      <alignment horizontal="right" vertical="center"/>
    </xf>
    <xf numFmtId="166" fontId="14" fillId="0" borderId="18" xfId="3" applyNumberFormat="1" applyFont="1" applyFill="1" applyBorder="1" applyAlignment="1">
      <alignment horizontal="right" vertical="center"/>
    </xf>
    <xf numFmtId="166" fontId="14" fillId="0" borderId="19" xfId="3" applyNumberFormat="1" applyFont="1" applyFill="1" applyBorder="1" applyAlignment="1">
      <alignment horizontal="right" vertical="center"/>
    </xf>
    <xf numFmtId="0" fontId="14" fillId="0" borderId="0" xfId="5" applyFont="1" applyFill="1" applyBorder="1" applyAlignment="1">
      <alignment horizontal="left" vertical="center"/>
    </xf>
    <xf numFmtId="0" fontId="15" fillId="0" borderId="0" xfId="5" applyFont="1" applyFill="1" applyBorder="1" applyAlignment="1">
      <alignment horizontal="left" vertical="center"/>
    </xf>
    <xf numFmtId="166" fontId="14" fillId="0" borderId="0" xfId="3" applyNumberFormat="1" applyFont="1" applyFill="1" applyBorder="1" applyAlignment="1">
      <alignment horizontal="right" vertical="center"/>
    </xf>
    <xf numFmtId="9" fontId="14" fillId="0" borderId="0" xfId="3" applyFont="1" applyFill="1" applyBorder="1" applyAlignment="1">
      <alignment horizontal="center" vertical="center"/>
    </xf>
    <xf numFmtId="0" fontId="15" fillId="0" borderId="0" xfId="5" applyFont="1" applyFill="1" applyBorder="1" applyAlignment="1">
      <alignment vertical="center"/>
    </xf>
    <xf numFmtId="166" fontId="14" fillId="0" borderId="0" xfId="3" applyNumberFormat="1" applyFont="1" applyFill="1" applyBorder="1" applyAlignment="1">
      <alignment vertical="center"/>
    </xf>
    <xf numFmtId="0" fontId="12" fillId="0" borderId="0" xfId="0" applyFont="1" applyFill="1" applyBorder="1" applyAlignment="1">
      <alignment vertical="center"/>
    </xf>
    <xf numFmtId="0" fontId="15" fillId="4" borderId="0" xfId="5" applyFont="1" applyFill="1" applyBorder="1" applyAlignment="1">
      <alignment horizontal="center" vertical="center"/>
    </xf>
    <xf numFmtId="166" fontId="14" fillId="4" borderId="0" xfId="2" applyNumberFormat="1" applyFont="1" applyFill="1" applyBorder="1" applyAlignment="1">
      <alignment horizontal="right" vertical="center"/>
    </xf>
    <xf numFmtId="0" fontId="15" fillId="0" borderId="20" xfId="5" applyFont="1" applyFill="1" applyBorder="1" applyAlignment="1">
      <alignment horizontal="center" vertical="center"/>
    </xf>
    <xf numFmtId="0" fontId="15" fillId="0" borderId="21" xfId="5" applyFont="1" applyFill="1" applyBorder="1" applyAlignment="1">
      <alignment horizontal="left" vertical="center"/>
    </xf>
    <xf numFmtId="166" fontId="14" fillId="0" borderId="20" xfId="2" applyNumberFormat="1" applyFont="1" applyFill="1" applyBorder="1" applyAlignment="1">
      <alignment horizontal="right" vertical="center"/>
    </xf>
    <xf numFmtId="166" fontId="14" fillId="0" borderId="0" xfId="2" applyNumberFormat="1" applyFont="1" applyFill="1" applyBorder="1" applyAlignment="1">
      <alignment horizontal="right" vertical="center"/>
    </xf>
    <xf numFmtId="166" fontId="14" fillId="0" borderId="13" xfId="2" applyNumberFormat="1" applyFont="1" applyFill="1" applyBorder="1" applyAlignment="1">
      <alignment horizontal="right" vertical="center"/>
    </xf>
    <xf numFmtId="0" fontId="15" fillId="0" borderId="22" xfId="5" applyFont="1" applyFill="1" applyBorder="1" applyAlignment="1">
      <alignment horizontal="center" vertical="center"/>
    </xf>
    <xf numFmtId="0" fontId="15" fillId="0" borderId="23" xfId="5" applyFont="1" applyFill="1" applyBorder="1" applyAlignment="1">
      <alignment horizontal="left" vertical="center"/>
    </xf>
    <xf numFmtId="166" fontId="14" fillId="0" borderId="22" xfId="2" applyNumberFormat="1" applyFont="1" applyFill="1" applyBorder="1" applyAlignment="1">
      <alignment horizontal="right" vertical="center"/>
    </xf>
    <xf numFmtId="166" fontId="14" fillId="0" borderId="15" xfId="3" applyNumberFormat="1" applyFont="1" applyFill="1" applyBorder="1" applyAlignment="1">
      <alignment horizontal="right" vertical="center"/>
    </xf>
    <xf numFmtId="166" fontId="14" fillId="0" borderId="25" xfId="3" applyNumberFormat="1" applyFont="1" applyFill="1" applyBorder="1" applyAlignment="1">
      <alignment horizontal="right" vertical="center"/>
    </xf>
    <xf numFmtId="166" fontId="14" fillId="0" borderId="26" xfId="3" applyNumberFormat="1" applyFont="1" applyFill="1" applyBorder="1" applyAlignment="1">
      <alignment horizontal="right" vertical="center"/>
    </xf>
    <xf numFmtId="166" fontId="14" fillId="0" borderId="27" xfId="3" applyNumberFormat="1" applyFont="1" applyFill="1" applyBorder="1" applyAlignment="1">
      <alignment horizontal="right" vertical="center"/>
    </xf>
    <xf numFmtId="166" fontId="14" fillId="4" borderId="28" xfId="2" applyNumberFormat="1" applyFont="1" applyFill="1" applyBorder="1" applyAlignment="1">
      <alignment horizontal="right" vertical="center"/>
    </xf>
    <xf numFmtId="166" fontId="14" fillId="0" borderId="21" xfId="2" applyNumberFormat="1" applyFont="1" applyFill="1" applyBorder="1" applyAlignment="1">
      <alignment horizontal="right" vertical="center"/>
    </xf>
    <xf numFmtId="166" fontId="14" fillId="0" borderId="14" xfId="2" applyNumberFormat="1" applyFont="1" applyFill="1" applyBorder="1" applyAlignment="1">
      <alignment horizontal="right" vertical="center"/>
    </xf>
    <xf numFmtId="166" fontId="14" fillId="0" borderId="23" xfId="2" applyNumberFormat="1" applyFont="1" applyFill="1" applyBorder="1" applyAlignment="1">
      <alignment horizontal="right" vertical="center"/>
    </xf>
    <xf numFmtId="0" fontId="18" fillId="2" borderId="0" xfId="4" applyFont="1" applyFill="1" applyBorder="1" applyAlignment="1">
      <alignment horizontal="left" vertical="center" wrapText="1"/>
    </xf>
    <xf numFmtId="166" fontId="9" fillId="0" borderId="3" xfId="2" applyNumberFormat="1" applyFont="1" applyBorder="1" applyAlignment="1" applyProtection="1">
      <alignment horizontal="center" vertical="center"/>
    </xf>
    <xf numFmtId="0" fontId="6" fillId="0" borderId="3" xfId="0" applyFont="1" applyBorder="1" applyAlignment="1" applyProtection="1">
      <alignment horizontal="center" vertical="center"/>
    </xf>
    <xf numFmtId="0" fontId="25" fillId="0" borderId="0" xfId="0" applyFont="1" applyAlignment="1" applyProtection="1">
      <alignment horizontal="center" vertical="center"/>
    </xf>
    <xf numFmtId="0" fontId="26" fillId="0" borderId="0" xfId="0" applyFont="1" applyAlignment="1" applyProtection="1">
      <alignment horizontal="center" vertical="center"/>
    </xf>
    <xf numFmtId="0" fontId="4" fillId="5" borderId="0" xfId="0" applyFont="1" applyFill="1" applyAlignment="1" applyProtection="1">
      <alignment vertical="center"/>
    </xf>
    <xf numFmtId="0" fontId="6" fillId="5" borderId="0" xfId="0" applyFont="1" applyFill="1" applyAlignment="1" applyProtection="1">
      <alignment vertical="center"/>
    </xf>
    <xf numFmtId="0" fontId="5" fillId="5" borderId="0" xfId="0" applyFont="1" applyFill="1" applyAlignment="1" applyProtection="1">
      <alignment vertical="center"/>
    </xf>
    <xf numFmtId="165" fontId="4" fillId="5" borderId="0" xfId="0" applyNumberFormat="1" applyFont="1" applyFill="1" applyAlignment="1" applyProtection="1">
      <alignment vertical="center"/>
    </xf>
    <xf numFmtId="165" fontId="7" fillId="5" borderId="0" xfId="0" applyNumberFormat="1" applyFont="1" applyFill="1" applyAlignment="1" applyProtection="1">
      <alignment vertical="center"/>
    </xf>
    <xf numFmtId="10" fontId="9" fillId="5" borderId="2" xfId="2" applyNumberFormat="1" applyFont="1" applyFill="1" applyBorder="1" applyAlignment="1" applyProtection="1">
      <alignment horizontal="right" vertical="center"/>
    </xf>
    <xf numFmtId="165" fontId="5" fillId="5" borderId="0" xfId="0" applyNumberFormat="1" applyFont="1" applyFill="1" applyAlignment="1" applyProtection="1">
      <alignment vertical="center"/>
    </xf>
    <xf numFmtId="0" fontId="1" fillId="5" borderId="0" xfId="0" applyFont="1" applyFill="1" applyAlignment="1" applyProtection="1">
      <alignment vertical="center"/>
    </xf>
    <xf numFmtId="0" fontId="7" fillId="5" borderId="0" xfId="0" applyFont="1" applyFill="1" applyAlignment="1" applyProtection="1">
      <alignment horizontal="center" vertical="center"/>
    </xf>
    <xf numFmtId="166" fontId="9" fillId="0" borderId="3" xfId="2" applyNumberFormat="1" applyFont="1" applyBorder="1" applyAlignment="1" applyProtection="1">
      <alignment horizontal="center" vertical="center"/>
    </xf>
    <xf numFmtId="0" fontId="6" fillId="0" borderId="3" xfId="0" applyFont="1" applyBorder="1" applyAlignment="1" applyProtection="1">
      <alignment horizontal="center" vertical="center"/>
    </xf>
    <xf numFmtId="166" fontId="9" fillId="0" borderId="3" xfId="2" applyNumberFormat="1" applyFont="1" applyBorder="1" applyAlignment="1" applyProtection="1">
      <alignment horizontal="center" vertical="center"/>
    </xf>
    <xf numFmtId="0" fontId="6" fillId="0" borderId="3" xfId="0" applyFont="1" applyBorder="1" applyAlignment="1" applyProtection="1">
      <alignment horizontal="center" vertical="center"/>
    </xf>
    <xf numFmtId="0" fontId="25" fillId="0" borderId="0" xfId="0" applyFont="1" applyFill="1" applyAlignment="1" applyProtection="1">
      <alignment horizontal="left" vertical="center"/>
    </xf>
    <xf numFmtId="0" fontId="1" fillId="0" borderId="0" xfId="0" applyFont="1" applyFill="1" applyAlignment="1" applyProtection="1">
      <alignment vertical="center"/>
    </xf>
    <xf numFmtId="166" fontId="10" fillId="0" borderId="0" xfId="3" applyNumberFormat="1" applyFont="1" applyAlignment="1" applyProtection="1">
      <alignment horizontal="left" vertical="center"/>
    </xf>
    <xf numFmtId="166" fontId="9" fillId="0" borderId="3" xfId="2" applyNumberFormat="1" applyFont="1" applyBorder="1" applyAlignment="1" applyProtection="1">
      <alignment horizontal="center" vertical="center"/>
    </xf>
    <xf numFmtId="0" fontId="6" fillId="0" borderId="3" xfId="0" applyFont="1" applyBorder="1" applyAlignment="1" applyProtection="1">
      <alignment horizontal="center" vertical="center"/>
    </xf>
    <xf numFmtId="0" fontId="13" fillId="0" borderId="0" xfId="5" applyFont="1" applyFill="1" applyBorder="1" applyAlignment="1">
      <alignment horizontal="left" vertical="center"/>
    </xf>
    <xf numFmtId="0" fontId="15" fillId="4" borderId="28" xfId="5" applyFont="1" applyFill="1" applyBorder="1" applyAlignment="1">
      <alignment horizontal="left" vertical="center"/>
    </xf>
    <xf numFmtId="0" fontId="27" fillId="5" borderId="9" xfId="5" applyFont="1" applyFill="1" applyBorder="1" applyAlignment="1">
      <alignment horizontal="center" vertical="center"/>
    </xf>
    <xf numFmtId="0" fontId="27" fillId="5" borderId="9" xfId="6" applyFont="1" applyFill="1" applyBorder="1" applyAlignment="1" applyProtection="1">
      <alignment horizontal="center" vertical="center" wrapText="1"/>
    </xf>
    <xf numFmtId="0" fontId="27" fillId="5" borderId="10" xfId="6" applyFont="1" applyFill="1" applyBorder="1" applyAlignment="1" applyProtection="1">
      <alignment horizontal="center" vertical="center" wrapText="1"/>
    </xf>
    <xf numFmtId="0" fontId="15" fillId="4" borderId="8" xfId="5" applyFont="1" applyFill="1" applyBorder="1" applyAlignment="1">
      <alignment horizontal="center" vertical="center"/>
    </xf>
    <xf numFmtId="0" fontId="15" fillId="4" borderId="29" xfId="5" applyFont="1" applyFill="1" applyBorder="1" applyAlignment="1">
      <alignment horizontal="left" vertical="center"/>
    </xf>
    <xf numFmtId="166" fontId="14" fillId="4" borderId="8" xfId="3" applyNumberFormat="1" applyFont="1" applyFill="1" applyBorder="1" applyAlignment="1">
      <alignment horizontal="right" vertical="center"/>
    </xf>
    <xf numFmtId="166" fontId="14" fillId="4" borderId="30" xfId="3" applyNumberFormat="1" applyFont="1" applyFill="1" applyBorder="1" applyAlignment="1">
      <alignment horizontal="right" vertical="center"/>
    </xf>
    <xf numFmtId="9" fontId="14" fillId="4" borderId="8" xfId="3" applyFont="1" applyFill="1" applyBorder="1" applyAlignment="1">
      <alignment horizontal="right" vertical="center"/>
    </xf>
    <xf numFmtId="9" fontId="14" fillId="4" borderId="29" xfId="3" applyFont="1" applyFill="1" applyBorder="1" applyAlignment="1">
      <alignment horizontal="right" vertical="center"/>
    </xf>
    <xf numFmtId="166" fontId="15" fillId="4" borderId="8" xfId="2" applyNumberFormat="1" applyFont="1" applyFill="1" applyBorder="1" applyAlignment="1">
      <alignment horizontal="center" vertical="center"/>
    </xf>
    <xf numFmtId="168" fontId="9" fillId="5" borderId="2" xfId="2" applyNumberFormat="1" applyFont="1" applyFill="1" applyBorder="1" applyAlignment="1" applyProtection="1">
      <alignment horizontal="right" vertical="center"/>
    </xf>
    <xf numFmtId="169" fontId="14" fillId="0" borderId="13" xfId="2" applyNumberFormat="1" applyFont="1" applyFill="1" applyBorder="1" applyAlignment="1">
      <alignment horizontal="right" vertical="center"/>
    </xf>
    <xf numFmtId="169" fontId="14" fillId="0" borderId="13" xfId="3" applyNumberFormat="1" applyFont="1" applyFill="1" applyBorder="1" applyAlignment="1">
      <alignment horizontal="right" vertical="center"/>
    </xf>
    <xf numFmtId="0" fontId="15" fillId="5" borderId="10" xfId="6" applyFont="1" applyFill="1" applyBorder="1" applyAlignment="1" applyProtection="1">
      <alignment horizontal="center" vertical="center" wrapText="1"/>
    </xf>
    <xf numFmtId="0" fontId="15" fillId="5" borderId="9" xfId="6" applyFont="1" applyFill="1" applyBorder="1" applyAlignment="1" applyProtection="1">
      <alignment horizontal="center" vertical="center" wrapText="1"/>
    </xf>
    <xf numFmtId="0" fontId="15" fillId="5" borderId="24" xfId="6" applyFont="1" applyFill="1" applyBorder="1" applyAlignment="1" applyProtection="1">
      <alignment horizontal="center" vertical="center" wrapText="1"/>
    </xf>
    <xf numFmtId="9" fontId="14" fillId="4" borderId="30" xfId="3" applyFont="1" applyFill="1" applyBorder="1" applyAlignment="1">
      <alignment horizontal="center" vertical="center"/>
    </xf>
    <xf numFmtId="9" fontId="14" fillId="0" borderId="25" xfId="3" applyFont="1" applyFill="1" applyBorder="1" applyAlignment="1">
      <alignment horizontal="center" vertical="center"/>
    </xf>
    <xf numFmtId="9" fontId="14" fillId="0" borderId="26" xfId="3" applyFont="1" applyFill="1" applyBorder="1" applyAlignment="1">
      <alignment horizontal="center" vertical="center"/>
    </xf>
    <xf numFmtId="9" fontId="14" fillId="0" borderId="27" xfId="3" applyFont="1" applyFill="1" applyBorder="1" applyAlignment="1">
      <alignment horizontal="center" vertical="center"/>
    </xf>
    <xf numFmtId="9" fontId="14" fillId="0" borderId="19" xfId="3" applyFont="1" applyFill="1" applyBorder="1" applyAlignment="1">
      <alignment horizontal="center" vertical="center"/>
    </xf>
    <xf numFmtId="166" fontId="14" fillId="0" borderId="19" xfId="3" applyNumberFormat="1" applyFont="1" applyFill="1" applyBorder="1" applyAlignment="1">
      <alignment horizontal="center" vertical="center"/>
    </xf>
    <xf numFmtId="166" fontId="14" fillId="0" borderId="0" xfId="5" applyNumberFormat="1" applyFont="1" applyFill="1" applyBorder="1" applyAlignment="1">
      <alignment horizontal="right" vertical="center"/>
    </xf>
    <xf numFmtId="166" fontId="14" fillId="6" borderId="0" xfId="5" applyNumberFormat="1" applyFont="1" applyFill="1" applyBorder="1" applyAlignment="1">
      <alignment horizontal="right" vertical="center"/>
    </xf>
    <xf numFmtId="0" fontId="18" fillId="7" borderId="0" xfId="0" applyFont="1" applyFill="1" applyBorder="1" applyAlignment="1">
      <alignment horizontal="left" vertical="center" wrapText="1"/>
    </xf>
    <xf numFmtId="0" fontId="18" fillId="7" borderId="0" xfId="0" applyFont="1" applyFill="1" applyBorder="1" applyAlignment="1">
      <alignment horizontal="left" vertical="center"/>
    </xf>
    <xf numFmtId="0" fontId="18" fillId="2" borderId="0" xfId="0" applyFont="1" applyFill="1" applyBorder="1" applyAlignment="1">
      <alignment horizontal="center" vertical="center" wrapText="1"/>
    </xf>
    <xf numFmtId="0" fontId="17"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23" fillId="2" borderId="0" xfId="8" applyFont="1" applyFill="1" applyBorder="1" applyAlignment="1">
      <alignment horizontal="center" vertical="center"/>
    </xf>
    <xf numFmtId="0" fontId="18" fillId="2" borderId="0" xfId="0" applyFont="1" applyFill="1" applyBorder="1" applyAlignment="1">
      <alignment horizontal="center" vertical="center"/>
    </xf>
    <xf numFmtId="0" fontId="18" fillId="2" borderId="0" xfId="0" applyFont="1" applyFill="1" applyBorder="1" applyAlignment="1">
      <alignment horizontal="left" vertical="center" wrapText="1"/>
    </xf>
    <xf numFmtId="0" fontId="18" fillId="5" borderId="0" xfId="4" applyFont="1" applyFill="1" applyBorder="1" applyAlignment="1">
      <alignment horizontal="left" vertical="center" wrapText="1"/>
    </xf>
    <xf numFmtId="164" fontId="3" fillId="0" borderId="0" xfId="1" applyNumberFormat="1" applyFont="1" applyFill="1" applyBorder="1" applyAlignment="1" applyProtection="1">
      <alignment horizontal="center" vertical="center"/>
    </xf>
    <xf numFmtId="166" fontId="9" fillId="0" borderId="3" xfId="2" applyNumberFormat="1" applyFont="1" applyBorder="1" applyAlignment="1" applyProtection="1">
      <alignment horizontal="center" vertical="center"/>
    </xf>
    <xf numFmtId="0" fontId="6" fillId="0" borderId="3" xfId="0" applyFont="1" applyBorder="1" applyAlignment="1" applyProtection="1">
      <alignment horizontal="center" vertical="center"/>
    </xf>
  </cellXfs>
  <cellStyles count="9">
    <cellStyle name="Hyperlink" xfId="8" builtinId="8"/>
    <cellStyle name="Menu" xfId="4"/>
    <cellStyle name="Normal" xfId="0" builtinId="0"/>
    <cellStyle name="Normal 2" xfId="1"/>
    <cellStyle name="Normal 2 2" xfId="5"/>
    <cellStyle name="Normal_RE targets on Final FX" xfId="6"/>
    <cellStyle name="NumberCellStyle" xfId="7"/>
    <cellStyle name="Percent" xfId="3" builtinId="5"/>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104775</xdr:rowOff>
    </xdr:from>
    <xdr:to>
      <xdr:col>8</xdr:col>
      <xdr:colOff>210413</xdr:colOff>
      <xdr:row>0</xdr:row>
      <xdr:rowOff>781050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7700" y="104775"/>
          <a:ext cx="4610963" cy="6762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Energy\RENEWABLES%20(Marek)\SHARES%202011\Received\UK_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Cover"/>
      <sheetName val="Menu"/>
      <sheetName val="Target Calculation"/>
      <sheetName val="Additional information"/>
      <sheetName val="Transport (VOLUNTARY)"/>
      <sheetName val="R&amp;W"/>
      <sheetName val="T_R&amp;W"/>
      <sheetName val="Coal"/>
      <sheetName val="T_Coal"/>
      <sheetName val="Gas"/>
      <sheetName val="T_Gas"/>
      <sheetName val="Oil"/>
      <sheetName val="T_Oil"/>
      <sheetName val="El.&amp;H."/>
      <sheetName val="T_El.&amp;H."/>
      <sheetName val="LANGUAGE_MATRIX"/>
      <sheetName val="debug"/>
    </sheetNames>
    <sheetDataSet>
      <sheetData sheetId="0"/>
      <sheetData sheetId="1">
        <row r="15">
          <cell r="B15" t="str">
            <v>Use the EU27 average share of electricity from renewable sources</v>
          </cell>
        </row>
        <row r="121">
          <cell r="Q121">
            <v>1</v>
          </cell>
        </row>
      </sheetData>
      <sheetData sheetId="2">
        <row r="6">
          <cell r="J6" t="str">
            <v>United Kingdom</v>
          </cell>
        </row>
      </sheetData>
      <sheetData sheetId="3">
        <row r="9">
          <cell r="G9">
            <v>32688.515476474808</v>
          </cell>
        </row>
      </sheetData>
      <sheetData sheetId="4">
        <row r="7">
          <cell r="W7">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8 Environment and energy">
      <a:dk1>
        <a:sysClr val="windowText" lastClr="000000"/>
      </a:dk1>
      <a:lt1>
        <a:sysClr val="window" lastClr="FFFFFF"/>
      </a:lt1>
      <a:dk2>
        <a:srgbClr val="1F497D"/>
      </a:dk2>
      <a:lt2>
        <a:srgbClr val="EEECE1"/>
      </a:lt2>
      <a:accent1>
        <a:srgbClr val="00AFAC"/>
      </a:accent1>
      <a:accent2>
        <a:srgbClr val="6A2E91"/>
      </a:accent2>
      <a:accent3>
        <a:srgbClr val="4E72B8"/>
      </a:accent3>
      <a:accent4>
        <a:srgbClr val="E1D921"/>
      </a:accent4>
      <a:accent5>
        <a:srgbClr val="B9D981"/>
      </a:accent5>
      <a:accent6>
        <a:srgbClr val="B7E2E1"/>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c.europa.eu/eurostat/web/energy/data/shar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I51"/>
  <sheetViews>
    <sheetView tabSelected="1" workbookViewId="0"/>
  </sheetViews>
  <sheetFormatPr defaultRowHeight="17.25" customHeight="1" x14ac:dyDescent="0.2"/>
  <cols>
    <col min="1" max="3" width="9.140625" style="33"/>
    <col min="4" max="4" width="11.7109375" style="33" bestFit="1" customWidth="1"/>
    <col min="5" max="16384" width="9.140625" style="33"/>
  </cols>
  <sheetData>
    <row r="1" spans="1:9" ht="67.5" customHeight="1" x14ac:dyDescent="0.2">
      <c r="A1" s="32"/>
      <c r="B1" s="32"/>
      <c r="C1" s="32"/>
      <c r="D1" s="32"/>
      <c r="E1" s="32"/>
      <c r="F1" s="32"/>
      <c r="G1" s="32"/>
      <c r="H1" s="32"/>
      <c r="I1" s="32"/>
    </row>
    <row r="2" spans="1:9" ht="67.5" customHeight="1" x14ac:dyDescent="0.2">
      <c r="A2" s="137" t="s">
        <v>130</v>
      </c>
      <c r="B2" s="137"/>
      <c r="C2" s="137"/>
      <c r="D2" s="137"/>
      <c r="E2" s="137"/>
      <c r="F2" s="137"/>
      <c r="G2" s="137"/>
      <c r="H2" s="137"/>
      <c r="I2" s="137"/>
    </row>
    <row r="3" spans="1:9" ht="22.5" customHeight="1" x14ac:dyDescent="0.2">
      <c r="A3" s="136" t="s">
        <v>129</v>
      </c>
      <c r="B3" s="136"/>
      <c r="C3" s="136"/>
      <c r="D3" s="136"/>
      <c r="E3" s="136"/>
      <c r="F3" s="136"/>
      <c r="G3" s="136"/>
      <c r="H3" s="136"/>
      <c r="I3" s="136"/>
    </row>
    <row r="4" spans="1:9" ht="22.5" customHeight="1" x14ac:dyDescent="0.2">
      <c r="A4" s="34"/>
      <c r="B4" s="34"/>
      <c r="C4" s="34"/>
      <c r="D4" s="34"/>
      <c r="E4" s="35"/>
      <c r="F4" s="34"/>
      <c r="G4" s="34"/>
      <c r="H4" s="34"/>
      <c r="I4" s="34"/>
    </row>
    <row r="5" spans="1:9" s="36" customFormat="1" ht="15" customHeight="1" x14ac:dyDescent="0.2">
      <c r="A5" s="36" t="s">
        <v>83</v>
      </c>
    </row>
    <row r="6" spans="1:9" s="36" customFormat="1" ht="15" customHeight="1" x14ac:dyDescent="0.2">
      <c r="A6" s="36" t="s">
        <v>84</v>
      </c>
    </row>
    <row r="7" spans="1:9" s="36" customFormat="1" ht="15" customHeight="1" x14ac:dyDescent="0.2">
      <c r="A7" s="36" t="s">
        <v>139</v>
      </c>
    </row>
    <row r="8" spans="1:9" s="36" customFormat="1" ht="15" customHeight="1" x14ac:dyDescent="0.2">
      <c r="A8" s="138" t="s">
        <v>131</v>
      </c>
      <c r="B8" s="139"/>
      <c r="C8" s="139"/>
      <c r="D8" s="139"/>
      <c r="E8" s="139"/>
      <c r="F8" s="139"/>
      <c r="G8" s="139"/>
      <c r="H8" s="139"/>
      <c r="I8" s="139"/>
    </row>
    <row r="9" spans="1:9" s="36" customFormat="1" ht="15" customHeight="1" x14ac:dyDescent="0.2"/>
    <row r="10" spans="1:9" s="36" customFormat="1" ht="15" customHeight="1" x14ac:dyDescent="0.2">
      <c r="A10" s="141" t="s">
        <v>132</v>
      </c>
      <c r="B10" s="141"/>
      <c r="C10" s="141"/>
      <c r="D10" s="141"/>
      <c r="E10" s="141"/>
      <c r="F10" s="141"/>
      <c r="G10" s="141"/>
      <c r="H10" s="141"/>
      <c r="I10" s="141"/>
    </row>
    <row r="11" spans="1:9" s="36" customFormat="1" ht="15" customHeight="1" x14ac:dyDescent="0.2">
      <c r="A11" s="141"/>
      <c r="B11" s="141"/>
      <c r="C11" s="141"/>
      <c r="D11" s="141"/>
      <c r="E11" s="141"/>
      <c r="F11" s="141"/>
      <c r="G11" s="141"/>
      <c r="H11" s="141"/>
      <c r="I11" s="141"/>
    </row>
    <row r="12" spans="1:9" s="36" customFormat="1" ht="15" customHeight="1" x14ac:dyDescent="0.2">
      <c r="A12" s="84"/>
      <c r="B12" s="84"/>
      <c r="C12" s="84"/>
      <c r="D12" s="84"/>
      <c r="E12" s="84"/>
      <c r="F12" s="84"/>
      <c r="G12" s="84"/>
      <c r="H12" s="84"/>
      <c r="I12" s="84"/>
    </row>
    <row r="13" spans="1:9" s="36" customFormat="1" ht="22.5" customHeight="1" x14ac:dyDescent="0.2">
      <c r="A13" s="140" t="s">
        <v>140</v>
      </c>
      <c r="B13" s="140"/>
      <c r="C13" s="140"/>
      <c r="D13" s="140"/>
      <c r="E13" s="140"/>
      <c r="F13" s="140"/>
      <c r="G13" s="140"/>
      <c r="H13" s="140"/>
      <c r="I13" s="140"/>
    </row>
    <row r="14" spans="1:9" s="36" customFormat="1" ht="22.5" customHeight="1" x14ac:dyDescent="0.2">
      <c r="A14" s="140"/>
      <c r="B14" s="140"/>
      <c r="C14" s="140"/>
      <c r="D14" s="140"/>
      <c r="E14" s="140"/>
      <c r="F14" s="140"/>
      <c r="G14" s="140"/>
      <c r="H14" s="140"/>
      <c r="I14" s="140"/>
    </row>
    <row r="15" spans="1:9" s="36" customFormat="1" ht="15" customHeight="1" x14ac:dyDescent="0.2">
      <c r="B15" s="37"/>
      <c r="C15" s="37"/>
      <c r="D15" s="37"/>
      <c r="E15" s="37"/>
      <c r="F15" s="37"/>
      <c r="G15" s="37"/>
      <c r="H15" s="37"/>
      <c r="I15" s="37"/>
    </row>
    <row r="16" spans="1:9" s="36" customFormat="1" ht="26.25" customHeight="1" x14ac:dyDescent="0.2">
      <c r="A16" s="133" t="s">
        <v>133</v>
      </c>
      <c r="B16" s="134"/>
      <c r="C16" s="134"/>
      <c r="D16" s="134"/>
      <c r="E16" s="134"/>
      <c r="F16" s="134"/>
      <c r="G16" s="134"/>
      <c r="H16" s="134"/>
      <c r="I16" s="134"/>
    </row>
    <row r="17" spans="1:9" s="36" customFormat="1" ht="26.25" customHeight="1" x14ac:dyDescent="0.2">
      <c r="A17" s="134"/>
      <c r="B17" s="134"/>
      <c r="C17" s="134"/>
      <c r="D17" s="134"/>
      <c r="E17" s="134"/>
      <c r="F17" s="134"/>
      <c r="G17" s="134"/>
      <c r="H17" s="134"/>
      <c r="I17" s="134"/>
    </row>
    <row r="18" spans="1:9" s="36" customFormat="1" ht="26.25" customHeight="1" x14ac:dyDescent="0.2">
      <c r="A18" s="134"/>
      <c r="B18" s="134"/>
      <c r="C18" s="134"/>
      <c r="D18" s="134"/>
      <c r="E18" s="134"/>
      <c r="F18" s="134"/>
      <c r="G18" s="134"/>
      <c r="H18" s="134"/>
      <c r="I18" s="134"/>
    </row>
    <row r="19" spans="1:9" s="36" customFormat="1" ht="26.25" customHeight="1" x14ac:dyDescent="0.2">
      <c r="A19" s="134"/>
      <c r="B19" s="134"/>
      <c r="C19" s="134"/>
      <c r="D19" s="134"/>
      <c r="E19" s="134"/>
      <c r="F19" s="134"/>
      <c r="G19" s="134"/>
      <c r="H19" s="134"/>
      <c r="I19" s="134"/>
    </row>
    <row r="20" spans="1:9" s="36" customFormat="1" ht="26.25" customHeight="1" x14ac:dyDescent="0.2">
      <c r="A20" s="134"/>
      <c r="B20" s="134"/>
      <c r="C20" s="134"/>
      <c r="D20" s="134"/>
      <c r="E20" s="134"/>
      <c r="F20" s="134"/>
      <c r="G20" s="134"/>
      <c r="H20" s="134"/>
      <c r="I20" s="134"/>
    </row>
    <row r="21" spans="1:9" s="36" customFormat="1" ht="26.25" customHeight="1" x14ac:dyDescent="0.2">
      <c r="A21" s="134"/>
      <c r="B21" s="134"/>
      <c r="C21" s="134"/>
      <c r="D21" s="134"/>
      <c r="E21" s="134"/>
      <c r="F21" s="134"/>
      <c r="G21" s="134"/>
      <c r="H21" s="134"/>
      <c r="I21" s="134"/>
    </row>
    <row r="22" spans="1:9" s="36" customFormat="1" ht="26.25" customHeight="1" x14ac:dyDescent="0.2">
      <c r="A22" s="134"/>
      <c r="B22" s="134"/>
      <c r="C22" s="134"/>
      <c r="D22" s="134"/>
      <c r="E22" s="134"/>
      <c r="F22" s="134"/>
      <c r="G22" s="134"/>
      <c r="H22" s="134"/>
      <c r="I22" s="134"/>
    </row>
    <row r="23" spans="1:9" s="36" customFormat="1" ht="15" customHeight="1" x14ac:dyDescent="0.2">
      <c r="A23" s="38"/>
      <c r="B23" s="38"/>
      <c r="C23" s="38"/>
      <c r="D23" s="38"/>
      <c r="E23" s="38"/>
      <c r="F23" s="38"/>
      <c r="G23" s="38"/>
      <c r="H23" s="38"/>
      <c r="I23" s="38"/>
    </row>
    <row r="24" spans="1:9" s="36" customFormat="1" ht="15" customHeight="1" x14ac:dyDescent="0.2">
      <c r="A24" s="135" t="s">
        <v>85</v>
      </c>
      <c r="B24" s="135"/>
      <c r="C24" s="135"/>
      <c r="D24" s="135"/>
      <c r="E24" s="135"/>
      <c r="F24" s="135"/>
      <c r="G24" s="135"/>
      <c r="H24" s="135"/>
      <c r="I24" s="135"/>
    </row>
    <row r="25" spans="1:9" s="36" customFormat="1" ht="15" customHeight="1" x14ac:dyDescent="0.2">
      <c r="A25" s="135"/>
      <c r="B25" s="135"/>
      <c r="C25" s="135"/>
      <c r="D25" s="135"/>
      <c r="E25" s="135"/>
      <c r="F25" s="135"/>
      <c r="G25" s="135"/>
      <c r="H25" s="135"/>
      <c r="I25" s="135"/>
    </row>
    <row r="26" spans="1:9" s="36" customFormat="1" ht="15" customHeight="1" x14ac:dyDescent="0.2">
      <c r="A26" s="135"/>
      <c r="B26" s="135"/>
      <c r="C26" s="135"/>
      <c r="D26" s="135"/>
      <c r="E26" s="135"/>
      <c r="F26" s="135"/>
      <c r="G26" s="135"/>
      <c r="H26" s="135"/>
      <c r="I26" s="135"/>
    </row>
    <row r="27" spans="1:9" s="36" customFormat="1" ht="15" customHeight="1" x14ac:dyDescent="0.2"/>
    <row r="28" spans="1:9" s="36" customFormat="1" ht="15" customHeight="1" x14ac:dyDescent="0.2">
      <c r="A28" s="39"/>
      <c r="B28" s="39"/>
      <c r="C28" s="40" t="s">
        <v>86</v>
      </c>
      <c r="D28" s="39" t="s">
        <v>144</v>
      </c>
      <c r="E28" s="39"/>
      <c r="F28" s="39"/>
      <c r="G28" s="39"/>
      <c r="H28" s="39"/>
    </row>
    <row r="29" spans="1:9" s="36" customFormat="1" ht="14.25" x14ac:dyDescent="0.2"/>
    <row r="30" spans="1:9" s="36" customFormat="1" ht="14.25" x14ac:dyDescent="0.2"/>
    <row r="31" spans="1:9" s="36" customFormat="1" ht="14.25" x14ac:dyDescent="0.2"/>
    <row r="32" spans="1:9" s="36" customFormat="1" ht="14.25" x14ac:dyDescent="0.2"/>
    <row r="33" s="36" customFormat="1" ht="14.25" x14ac:dyDescent="0.2"/>
    <row r="34" s="36" customFormat="1" ht="14.25" x14ac:dyDescent="0.2"/>
    <row r="35" s="36" customFormat="1" ht="14.25" x14ac:dyDescent="0.2"/>
    <row r="36" s="36" customFormat="1" ht="14.25" x14ac:dyDescent="0.2"/>
    <row r="37" s="36" customFormat="1" ht="14.25" x14ac:dyDescent="0.2"/>
    <row r="38" s="36" customFormat="1" ht="14.25" x14ac:dyDescent="0.2"/>
    <row r="39" s="36" customFormat="1" ht="14.25" x14ac:dyDescent="0.2"/>
    <row r="40" s="36" customFormat="1" ht="14.25" x14ac:dyDescent="0.2"/>
    <row r="41" s="36" customFormat="1" ht="14.25" x14ac:dyDescent="0.2"/>
    <row r="42" s="36" customFormat="1" ht="14.25" x14ac:dyDescent="0.2"/>
    <row r="43" s="36" customFormat="1" ht="14.25" x14ac:dyDescent="0.2"/>
    <row r="44" s="36" customFormat="1" ht="14.25" x14ac:dyDescent="0.2"/>
    <row r="45" s="36" customFormat="1" ht="14.25" x14ac:dyDescent="0.2"/>
    <row r="46" s="36" customFormat="1" ht="14.25" x14ac:dyDescent="0.2"/>
    <row r="47" s="36" customFormat="1" ht="14.25" x14ac:dyDescent="0.2"/>
    <row r="48" s="36" customFormat="1" ht="14.25" x14ac:dyDescent="0.2"/>
    <row r="49" s="36" customFormat="1" ht="14.25" x14ac:dyDescent="0.2"/>
    <row r="50" s="36" customFormat="1" ht="14.25" x14ac:dyDescent="0.2"/>
    <row r="51" s="36" customFormat="1" ht="14.25" x14ac:dyDescent="0.2"/>
  </sheetData>
  <mergeCells count="7">
    <mergeCell ref="A16:I22"/>
    <mergeCell ref="A24:I26"/>
    <mergeCell ref="A3:I3"/>
    <mergeCell ref="A2:I2"/>
    <mergeCell ref="A8:I8"/>
    <mergeCell ref="A13:I14"/>
    <mergeCell ref="A10:I11"/>
  </mergeCells>
  <hyperlinks>
    <hyperlink ref="A8" r:id="rId1"/>
  </hyperlinks>
  <pageMargins left="0.70866141732283472" right="0.70866141732283472" top="0.74803149606299213" bottom="0.74803149606299213" header="0.31496062992125984" footer="0.31496062992125984"/>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A204"/>
  <sheetViews>
    <sheetView workbookViewId="0"/>
  </sheetViews>
  <sheetFormatPr defaultRowHeight="12.75" x14ac:dyDescent="0.2"/>
  <cols>
    <col min="1" max="19" width="11.42578125" style="1" customWidth="1"/>
    <col min="20" max="26" width="9.140625" style="1"/>
    <col min="27" max="27" width="11.28515625" style="1" bestFit="1" customWidth="1"/>
    <col min="28" max="16384" width="9.140625" style="1"/>
  </cols>
  <sheetData>
    <row r="1" spans="1:27" ht="12.75" customHeight="1" x14ac:dyDescent="0.2">
      <c r="A1" s="88" t="s">
        <v>135</v>
      </c>
      <c r="H1" s="142" t="s">
        <v>68</v>
      </c>
      <c r="I1" s="142"/>
      <c r="J1" s="142"/>
      <c r="K1" s="142"/>
      <c r="AA1" s="2">
        <v>1</v>
      </c>
    </row>
    <row r="2" spans="1:27" ht="12.75" customHeight="1" x14ac:dyDescent="0.2">
      <c r="A2" s="102"/>
      <c r="B2" s="103"/>
      <c r="H2" s="142"/>
      <c r="I2" s="142"/>
      <c r="J2" s="142"/>
      <c r="K2" s="142"/>
    </row>
    <row r="4" spans="1:27" s="3" customFormat="1" ht="22.5" customHeight="1" x14ac:dyDescent="0.2"/>
    <row r="5" spans="1:27" s="4" customFormat="1" ht="27" customHeight="1" x14ac:dyDescent="0.2">
      <c r="C5" s="5">
        <v>2004</v>
      </c>
      <c r="D5" s="5">
        <v>2005</v>
      </c>
      <c r="E5" s="5">
        <v>2006</v>
      </c>
      <c r="F5" s="5">
        <v>2007</v>
      </c>
      <c r="G5" s="5">
        <v>2008</v>
      </c>
      <c r="H5" s="5">
        <v>2009</v>
      </c>
      <c r="I5" s="5">
        <v>2010</v>
      </c>
      <c r="J5" s="5">
        <v>2011</v>
      </c>
      <c r="K5" s="5">
        <v>2012</v>
      </c>
      <c r="L5" s="5">
        <v>2013</v>
      </c>
    </row>
    <row r="6" spans="1:27" s="4" customFormat="1" ht="27" customHeight="1" x14ac:dyDescent="0.2">
      <c r="A6" s="5" t="s">
        <v>1</v>
      </c>
    </row>
    <row r="7" spans="1:27" s="3" customFormat="1" ht="15" customHeight="1" x14ac:dyDescent="0.2">
      <c r="A7" s="3" t="s">
        <v>2</v>
      </c>
      <c r="C7" s="6">
        <v>67.637363574212685</v>
      </c>
      <c r="D7" s="6">
        <v>65.37250477336822</v>
      </c>
      <c r="E7" s="6">
        <v>65.096585715494797</v>
      </c>
      <c r="F7" s="6">
        <v>64.068529802727255</v>
      </c>
      <c r="G7" s="6">
        <v>65.078809848484198</v>
      </c>
      <c r="H7" s="6">
        <v>64.811477982317015</v>
      </c>
      <c r="I7" s="6">
        <v>64.810186332140177</v>
      </c>
      <c r="J7" s="6">
        <v>64.633211010686537</v>
      </c>
      <c r="K7" s="6">
        <v>65.279295934856549</v>
      </c>
      <c r="L7" s="6">
        <v>63.254427365705446</v>
      </c>
    </row>
    <row r="8" spans="1:27" s="3" customFormat="1" ht="15" customHeight="1" x14ac:dyDescent="0.2">
      <c r="A8" s="3" t="s">
        <v>3</v>
      </c>
      <c r="C8" s="6">
        <v>61.76858277589735</v>
      </c>
      <c r="D8" s="6">
        <v>95.50617532077969</v>
      </c>
      <c r="E8" s="6">
        <v>139.69410164951017</v>
      </c>
      <c r="F8" s="6">
        <v>181.10429622877879</v>
      </c>
      <c r="G8" s="6">
        <v>208.82144952226358</v>
      </c>
      <c r="H8" s="6">
        <v>243.31588353312088</v>
      </c>
      <c r="I8" s="6">
        <v>268.53534737150392</v>
      </c>
      <c r="J8" s="6">
        <v>321.16537002791551</v>
      </c>
      <c r="K8" s="6">
        <v>362.43610272734452</v>
      </c>
      <c r="L8" s="6">
        <v>396.11367793036663</v>
      </c>
    </row>
    <row r="9" spans="1:27" s="3" customFormat="1" ht="15" customHeight="1" x14ac:dyDescent="0.2">
      <c r="A9" s="3" t="s">
        <v>4</v>
      </c>
      <c r="C9" s="6">
        <v>0</v>
      </c>
      <c r="D9" s="6">
        <v>0</v>
      </c>
      <c r="E9" s="6">
        <v>0</v>
      </c>
      <c r="F9" s="6">
        <v>0</v>
      </c>
      <c r="G9" s="6">
        <v>0</v>
      </c>
      <c r="H9" s="6">
        <v>0</v>
      </c>
      <c r="I9" s="6">
        <v>0</v>
      </c>
      <c r="J9" s="6">
        <v>0</v>
      </c>
      <c r="K9" s="6">
        <v>0</v>
      </c>
      <c r="L9" s="6">
        <v>0</v>
      </c>
    </row>
    <row r="10" spans="1:27" s="3" customFormat="1" ht="15" customHeight="1" x14ac:dyDescent="0.2">
      <c r="A10" s="3" t="s">
        <v>5</v>
      </c>
      <c r="C10" s="6">
        <v>0.68787618228718828</v>
      </c>
      <c r="D10" s="6">
        <v>0.67858985382631121</v>
      </c>
      <c r="E10" s="6">
        <v>0.77343078245915731</v>
      </c>
      <c r="F10" s="6">
        <v>1.1887360275150471</v>
      </c>
      <c r="G10" s="6">
        <v>2.8435081685296648</v>
      </c>
      <c r="H10" s="6">
        <v>5.5846087704213234</v>
      </c>
      <c r="I10" s="6">
        <v>9.5356835769561474</v>
      </c>
      <c r="J10" s="6">
        <v>11.748065348237317</v>
      </c>
      <c r="K10" s="6">
        <v>15.858383490971624</v>
      </c>
      <c r="L10" s="6">
        <v>19.72037833190026</v>
      </c>
    </row>
    <row r="11" spans="1:27" s="3" customFormat="1" ht="15" customHeight="1" x14ac:dyDescent="0.2">
      <c r="A11" s="3" t="s">
        <v>6</v>
      </c>
      <c r="C11" s="6">
        <v>8.684436801375762</v>
      </c>
      <c r="D11" s="6">
        <v>10.521926053310398</v>
      </c>
      <c r="E11" s="6">
        <v>10.364660361135</v>
      </c>
      <c r="F11" s="6">
        <v>13.429234737747212</v>
      </c>
      <c r="G11" s="6">
        <v>15.117368873602771</v>
      </c>
      <c r="H11" s="6">
        <v>16.02416165090283</v>
      </c>
      <c r="I11" s="7">
        <v>17.75795356835771</v>
      </c>
      <c r="J11" s="6">
        <v>17.392949269131545</v>
      </c>
      <c r="K11" s="6">
        <v>22.38297506448842</v>
      </c>
      <c r="L11" s="6">
        <v>21.934565778159939</v>
      </c>
    </row>
    <row r="12" spans="1:27" s="3" customFormat="1" ht="15" customHeight="1" x14ac:dyDescent="0.2">
      <c r="A12" s="8" t="s">
        <v>7</v>
      </c>
      <c r="B12" s="8"/>
      <c r="C12" s="9">
        <v>138.77825933377301</v>
      </c>
      <c r="D12" s="9">
        <v>172.07919600128463</v>
      </c>
      <c r="E12" s="9">
        <v>215.92877850859912</v>
      </c>
      <c r="F12" s="9">
        <v>259.79079679676829</v>
      </c>
      <c r="G12" s="9">
        <v>291.86113641288023</v>
      </c>
      <c r="H12" s="9">
        <v>329.73613193676204</v>
      </c>
      <c r="I12" s="9">
        <v>360.63917084895797</v>
      </c>
      <c r="J12" s="9">
        <v>414.93959565597089</v>
      </c>
      <c r="K12" s="9">
        <v>465.95675721766111</v>
      </c>
      <c r="L12" s="9">
        <v>501.02304940613226</v>
      </c>
    </row>
    <row r="13" spans="1:27" s="3" customFormat="1" ht="15" customHeight="1" x14ac:dyDescent="0.2">
      <c r="A13" s="3" t="s">
        <v>8</v>
      </c>
    </row>
    <row r="14" spans="1:27" s="3" customFormat="1" ht="15" customHeight="1" x14ac:dyDescent="0.2"/>
    <row r="15" spans="1:27" s="4" customFormat="1" ht="27" customHeight="1" x14ac:dyDescent="0.2">
      <c r="A15" s="5" t="s">
        <v>9</v>
      </c>
    </row>
    <row r="16" spans="1:27" s="3" customFormat="1" ht="15" customHeight="1" x14ac:dyDescent="0.2">
      <c r="A16" s="8" t="s">
        <v>10</v>
      </c>
      <c r="C16" s="9">
        <v>2303.4393809114358</v>
      </c>
      <c r="D16" s="9">
        <v>2379.1917454858126</v>
      </c>
      <c r="E16" s="9">
        <v>2484.4368013757526</v>
      </c>
      <c r="F16" s="9">
        <v>2508.9423903697334</v>
      </c>
      <c r="G16" s="9">
        <v>2610.3181427343079</v>
      </c>
      <c r="H16" s="9">
        <v>2469.6474634565775</v>
      </c>
      <c r="I16" s="9">
        <v>2484.5227858985381</v>
      </c>
      <c r="J16" s="9">
        <v>2404.2992261392947</v>
      </c>
      <c r="K16" s="9">
        <v>2390.1977644024073</v>
      </c>
      <c r="L16" s="9">
        <v>2398.7102321582115</v>
      </c>
    </row>
    <row r="17" spans="1:12" s="3" customFormat="1" ht="13.5" x14ac:dyDescent="0.2"/>
    <row r="18" spans="1:12" s="4" customFormat="1" ht="21" thickBot="1" x14ac:dyDescent="0.25">
      <c r="A18" s="10" t="s">
        <v>11</v>
      </c>
      <c r="B18" s="11"/>
      <c r="C18" s="12">
        <v>6.0248279370330365E-2</v>
      </c>
      <c r="D18" s="12">
        <v>7.2326745554569583E-2</v>
      </c>
      <c r="E18" s="12">
        <v>8.6912566417076467E-2</v>
      </c>
      <c r="F18" s="12">
        <v>0.10354593943405926</v>
      </c>
      <c r="G18" s="12">
        <v>0.11181056118590806</v>
      </c>
      <c r="H18" s="12">
        <v>0.13351546599904404</v>
      </c>
      <c r="I18" s="12">
        <v>0.14515430202365051</v>
      </c>
      <c r="J18" s="12">
        <v>0.17258234380512633</v>
      </c>
      <c r="K18" s="12">
        <v>0.1949448552572631</v>
      </c>
      <c r="L18" s="12">
        <v>0.20887185233513705</v>
      </c>
    </row>
    <row r="19" spans="1:12" s="3" customFormat="1" ht="13.5" x14ac:dyDescent="0.2"/>
    <row r="20" spans="1:12" s="4" customFormat="1" ht="20.25" x14ac:dyDescent="0.2">
      <c r="A20" s="5" t="s">
        <v>12</v>
      </c>
    </row>
    <row r="21" spans="1:12" s="3" customFormat="1" ht="13.5" x14ac:dyDescent="0.2">
      <c r="A21" s="3" t="s">
        <v>13</v>
      </c>
      <c r="C21" s="6">
        <v>0</v>
      </c>
      <c r="D21" s="6">
        <v>0</v>
      </c>
      <c r="E21" s="6">
        <v>0</v>
      </c>
      <c r="F21" s="6">
        <v>0</v>
      </c>
      <c r="G21" s="6">
        <v>0</v>
      </c>
      <c r="H21" s="6">
        <v>0</v>
      </c>
      <c r="I21" s="6">
        <v>0</v>
      </c>
      <c r="J21" s="6">
        <v>0</v>
      </c>
      <c r="K21" s="6">
        <v>0</v>
      </c>
      <c r="L21" s="6">
        <v>0</v>
      </c>
    </row>
    <row r="22" spans="1:12" s="3" customFormat="1" ht="13.5" x14ac:dyDescent="0.2">
      <c r="A22" s="3" t="s">
        <v>14</v>
      </c>
      <c r="C22" s="6">
        <v>4.3852106620808247</v>
      </c>
      <c r="D22" s="6">
        <v>5.0730868443680137</v>
      </c>
      <c r="E22" s="6">
        <v>4.9011177987962169</v>
      </c>
      <c r="F22" s="6">
        <v>4.3852106620808247</v>
      </c>
      <c r="G22" s="6">
        <v>4.6431642304385212</v>
      </c>
      <c r="H22" s="6">
        <v>3.8693035253654342</v>
      </c>
      <c r="I22" s="6">
        <v>3.9552880481513326</v>
      </c>
      <c r="J22" s="6">
        <v>3.8693035253654342</v>
      </c>
      <c r="K22" s="6">
        <v>3.8693035253654342</v>
      </c>
      <c r="L22" s="6">
        <v>3.611349957007739</v>
      </c>
    </row>
    <row r="23" spans="1:12" s="3" customFormat="1" ht="13.5" x14ac:dyDescent="0.2">
      <c r="A23" s="3" t="s">
        <v>15</v>
      </c>
      <c r="C23" s="6">
        <v>0</v>
      </c>
      <c r="D23" s="6">
        <v>1.098175310304</v>
      </c>
      <c r="E23" s="6">
        <v>2.6620603483199994</v>
      </c>
      <c r="F23" s="6">
        <v>21.541990353791999</v>
      </c>
      <c r="G23" s="6">
        <v>55.568151655089586</v>
      </c>
      <c r="H23" s="6">
        <v>77.415600677752309</v>
      </c>
      <c r="I23" s="6">
        <v>92.593773226752006</v>
      </c>
      <c r="J23" s="6">
        <v>97.793523583787035</v>
      </c>
      <c r="K23" s="6">
        <v>84.866967208896</v>
      </c>
      <c r="L23" s="6">
        <v>102.24454518604799</v>
      </c>
    </row>
    <row r="24" spans="1:12" s="3" customFormat="1" ht="13.5" x14ac:dyDescent="0.2">
      <c r="A24" s="3" t="s">
        <v>16</v>
      </c>
      <c r="C24" s="6">
        <v>0</v>
      </c>
      <c r="D24" s="6">
        <v>1.098175310304</v>
      </c>
      <c r="E24" s="6">
        <v>2.6620603483199994</v>
      </c>
      <c r="F24" s="6">
        <v>21.541990353791999</v>
      </c>
      <c r="G24" s="6">
        <v>55.568151655089586</v>
      </c>
      <c r="H24" s="6">
        <v>77.415600677752309</v>
      </c>
      <c r="I24" s="7">
        <v>92.593773226752006</v>
      </c>
      <c r="J24" s="6">
        <v>97.793523583787035</v>
      </c>
      <c r="K24" s="6">
        <v>84.866967208896</v>
      </c>
      <c r="L24" s="6">
        <v>102.24454518604799</v>
      </c>
    </row>
    <row r="25" spans="1:12" s="3" customFormat="1" ht="13.5" x14ac:dyDescent="0.2">
      <c r="A25" s="8" t="s">
        <v>17</v>
      </c>
      <c r="C25" s="9">
        <v>0.62827582164470586</v>
      </c>
      <c r="D25" s="9">
        <v>1.8250042020106205</v>
      </c>
      <c r="E25" s="9">
        <v>3.3642509725111411</v>
      </c>
      <c r="F25" s="9">
        <v>22.192928718165742</v>
      </c>
      <c r="G25" s="9">
        <v>56.28090034293956</v>
      </c>
      <c r="H25" s="9">
        <v>78.037994126657566</v>
      </c>
      <c r="I25" s="9">
        <v>93.265479495922079</v>
      </c>
      <c r="J25" s="9">
        <v>138.32331015171246</v>
      </c>
      <c r="K25" s="9">
        <v>141.10914690849759</v>
      </c>
      <c r="L25" s="9">
        <v>176.37721770615497</v>
      </c>
    </row>
    <row r="26" spans="1:12" s="3" customFormat="1" ht="13.5" x14ac:dyDescent="0.2">
      <c r="C26" s="6"/>
      <c r="D26" s="6"/>
      <c r="E26" s="6"/>
      <c r="F26" s="6"/>
      <c r="G26" s="6"/>
      <c r="H26" s="6"/>
      <c r="I26" s="6"/>
      <c r="J26" s="6"/>
      <c r="K26" s="6"/>
      <c r="L26" s="6"/>
    </row>
    <row r="27" spans="1:12" s="4" customFormat="1" ht="20.25" x14ac:dyDescent="0.2">
      <c r="A27" s="5" t="s">
        <v>18</v>
      </c>
      <c r="C27" s="13"/>
      <c r="D27" s="13"/>
      <c r="E27" s="13"/>
      <c r="F27" s="13"/>
      <c r="G27" s="13"/>
      <c r="H27" s="13"/>
      <c r="I27" s="13"/>
      <c r="J27" s="13"/>
      <c r="K27" s="13"/>
      <c r="L27" s="13"/>
    </row>
    <row r="28" spans="1:12" s="3" customFormat="1" ht="13.5" x14ac:dyDescent="0.2">
      <c r="A28" s="8" t="s">
        <v>19</v>
      </c>
      <c r="C28" s="9">
        <v>3848.5860322919652</v>
      </c>
      <c r="D28" s="9">
        <v>4117.401796214097</v>
      </c>
      <c r="E28" s="9">
        <v>4449.4997406769717</v>
      </c>
      <c r="F28" s="9">
        <v>4678.4064214228656</v>
      </c>
      <c r="G28" s="9">
        <v>4445.6608238629815</v>
      </c>
      <c r="H28" s="9">
        <v>4048.7302084927896</v>
      </c>
      <c r="I28" s="9">
        <v>3856.5328197539329</v>
      </c>
      <c r="J28" s="9">
        <v>3572.0220513376803</v>
      </c>
      <c r="K28" s="9">
        <v>3465.6350956124497</v>
      </c>
      <c r="L28" s="9">
        <v>3515.6199153971884</v>
      </c>
    </row>
    <row r="29" spans="1:12" s="3" customFormat="1" ht="13.5" x14ac:dyDescent="0.2"/>
    <row r="30" spans="1:12" s="4" customFormat="1" ht="21" thickBot="1" x14ac:dyDescent="0.25">
      <c r="A30" s="10" t="s">
        <v>20</v>
      </c>
      <c r="B30" s="11"/>
      <c r="C30" s="12">
        <v>1.6324848044790778E-4</v>
      </c>
      <c r="D30" s="12">
        <v>4.432417073526054E-4</v>
      </c>
      <c r="E30" s="12">
        <v>7.5609645321594854E-4</v>
      </c>
      <c r="F30" s="12">
        <v>4.7436940528600129E-3</v>
      </c>
      <c r="G30" s="12">
        <v>1.265973779215015E-2</v>
      </c>
      <c r="H30" s="12">
        <v>1.9274683692917283E-2</v>
      </c>
      <c r="I30" s="12">
        <v>2.4183763980484652E-2</v>
      </c>
      <c r="J30" s="12">
        <v>3.8724091890729513E-2</v>
      </c>
      <c r="K30" s="12">
        <v>4.0716677611888241E-2</v>
      </c>
      <c r="L30" s="12">
        <v>5.0169592262714266E-2</v>
      </c>
    </row>
    <row r="31" spans="1:12" s="3" customFormat="1" ht="13.5" x14ac:dyDescent="0.2"/>
    <row r="32" spans="1:12" s="4" customFormat="1" ht="20.25" x14ac:dyDescent="0.2">
      <c r="A32" s="5" t="s">
        <v>21</v>
      </c>
    </row>
    <row r="33" spans="1:12" s="3" customFormat="1" ht="13.5" x14ac:dyDescent="0.2">
      <c r="A33" s="3" t="s">
        <v>22</v>
      </c>
      <c r="C33" s="6">
        <v>146.55584217063151</v>
      </c>
      <c r="D33" s="6">
        <v>182.93563322824113</v>
      </c>
      <c r="E33" s="6">
        <v>187.37460590427057</v>
      </c>
      <c r="F33" s="6">
        <v>186.80137575236458</v>
      </c>
      <c r="G33" s="6">
        <v>177.89242380815898</v>
      </c>
      <c r="H33" s="6">
        <v>190.38406420177702</v>
      </c>
      <c r="I33" s="7">
        <v>202.54132034011656</v>
      </c>
      <c r="J33" s="6">
        <v>201.27543708799084</v>
      </c>
      <c r="K33" s="6">
        <v>213.98203878857362</v>
      </c>
      <c r="L33" s="6">
        <v>222.15056845323397</v>
      </c>
    </row>
    <row r="34" spans="1:12" s="3" customFormat="1" ht="13.5" x14ac:dyDescent="0.2">
      <c r="A34" s="3" t="s">
        <v>23</v>
      </c>
      <c r="C34" s="6">
        <v>0</v>
      </c>
      <c r="D34" s="6">
        <v>0</v>
      </c>
      <c r="E34" s="6">
        <v>0</v>
      </c>
      <c r="F34" s="6">
        <v>0</v>
      </c>
      <c r="G34" s="6">
        <v>0</v>
      </c>
      <c r="H34" s="6">
        <v>0</v>
      </c>
      <c r="I34" s="7">
        <v>0</v>
      </c>
      <c r="J34" s="6">
        <v>0</v>
      </c>
      <c r="K34" s="6">
        <v>0</v>
      </c>
      <c r="L34" s="6">
        <v>0</v>
      </c>
    </row>
    <row r="35" spans="1:12" s="3" customFormat="1" ht="13.5" x14ac:dyDescent="0.2">
      <c r="A35" s="3" t="s">
        <v>24</v>
      </c>
      <c r="C35" s="6">
        <v>4.0785934743937418</v>
      </c>
      <c r="D35" s="6">
        <v>7.214789359460096</v>
      </c>
      <c r="E35" s="6">
        <v>11.356576841669506</v>
      </c>
      <c r="F35" s="6">
        <v>16.253802704709884</v>
      </c>
      <c r="G35" s="6">
        <v>21.663326340310622</v>
      </c>
      <c r="H35" s="6">
        <v>23.527374481738089</v>
      </c>
      <c r="I35" s="6">
        <v>25.546400182353342</v>
      </c>
      <c r="J35" s="6">
        <v>27.66361387261643</v>
      </c>
      <c r="K35" s="6">
        <v>30.404488326067149</v>
      </c>
      <c r="L35" s="6">
        <v>33.2285061687056</v>
      </c>
    </row>
    <row r="36" spans="1:12" s="3" customFormat="1" ht="13.5" x14ac:dyDescent="0.2">
      <c r="A36" s="8" t="s">
        <v>25</v>
      </c>
      <c r="C36" s="9">
        <v>150.63443564502523</v>
      </c>
      <c r="D36" s="9">
        <v>190.15042258770123</v>
      </c>
      <c r="E36" s="9">
        <v>198.73118274594006</v>
      </c>
      <c r="F36" s="9">
        <v>203.05517845707448</v>
      </c>
      <c r="G36" s="9">
        <v>199.5557501484696</v>
      </c>
      <c r="H36" s="9">
        <v>213.91143868351512</v>
      </c>
      <c r="I36" s="9">
        <v>228.08772052246991</v>
      </c>
      <c r="J36" s="9">
        <v>228.93905096060726</v>
      </c>
      <c r="K36" s="9">
        <v>244.38652711464076</v>
      </c>
      <c r="L36" s="9">
        <v>255.37907462193957</v>
      </c>
    </row>
    <row r="37" spans="1:12" s="3" customFormat="1" ht="13.5" x14ac:dyDescent="0.2">
      <c r="C37" s="6"/>
      <c r="D37" s="6"/>
      <c r="E37" s="6"/>
      <c r="F37" s="6"/>
      <c r="G37" s="6"/>
      <c r="H37" s="6"/>
      <c r="I37" s="6"/>
      <c r="J37" s="6"/>
      <c r="K37" s="6"/>
      <c r="L37" s="6"/>
    </row>
    <row r="38" spans="1:12" s="4" customFormat="1" ht="20.25" x14ac:dyDescent="0.2">
      <c r="A38" s="5" t="s">
        <v>26</v>
      </c>
      <c r="C38" s="13"/>
      <c r="D38" s="13"/>
      <c r="E38" s="13"/>
      <c r="F38" s="13"/>
      <c r="G38" s="13"/>
      <c r="H38" s="13"/>
      <c r="I38" s="13"/>
      <c r="J38" s="13"/>
      <c r="K38" s="13"/>
      <c r="L38" s="13"/>
    </row>
    <row r="39" spans="1:12" s="3" customFormat="1" ht="13.5" x14ac:dyDescent="0.2">
      <c r="A39" s="8" t="s">
        <v>27</v>
      </c>
      <c r="C39" s="9">
        <v>5238.1734869491238</v>
      </c>
      <c r="D39" s="9">
        <v>5440.8191433290795</v>
      </c>
      <c r="E39" s="9">
        <v>5564.6953080922667</v>
      </c>
      <c r="F39" s="9">
        <v>5242.6065780940298</v>
      </c>
      <c r="G39" s="9">
        <v>5503.4995258244044</v>
      </c>
      <c r="H39" s="9">
        <v>4979.4919297506785</v>
      </c>
      <c r="I39" s="9">
        <v>5085.9105924055302</v>
      </c>
      <c r="J39" s="9">
        <v>4484.8527714153697</v>
      </c>
      <c r="K39" s="9">
        <v>4490.2097530389738</v>
      </c>
      <c r="L39" s="9">
        <v>4479.0553386660777</v>
      </c>
    </row>
    <row r="40" spans="1:12" s="3" customFormat="1" ht="13.5" x14ac:dyDescent="0.2">
      <c r="A40" s="3" t="s">
        <v>28</v>
      </c>
    </row>
    <row r="41" spans="1:12" s="4" customFormat="1" ht="20.25" x14ac:dyDescent="0.2"/>
    <row r="42" spans="1:12" s="3" customFormat="1" ht="21" thickBot="1" x14ac:dyDescent="0.25">
      <c r="A42" s="10" t="s">
        <v>29</v>
      </c>
      <c r="B42" s="11"/>
      <c r="C42" s="12">
        <v>2.8757053583721499E-2</v>
      </c>
      <c r="D42" s="12">
        <v>3.4948859276243777E-2</v>
      </c>
      <c r="E42" s="12">
        <v>3.5712859688281959E-2</v>
      </c>
      <c r="F42" s="12">
        <v>3.8731721603053416E-2</v>
      </c>
      <c r="G42" s="12">
        <v>3.6259792376120335E-2</v>
      </c>
      <c r="H42" s="12">
        <v>4.2958486870009964E-2</v>
      </c>
      <c r="I42" s="12">
        <v>4.4846978014725411E-2</v>
      </c>
      <c r="J42" s="12">
        <v>5.1047172031994409E-2</v>
      </c>
      <c r="K42" s="12">
        <v>5.4426528059015496E-2</v>
      </c>
      <c r="L42" s="12">
        <v>5.7016280289583304E-2</v>
      </c>
    </row>
    <row r="43" spans="1:12" s="3" customFormat="1" ht="13.5" x14ac:dyDescent="0.2">
      <c r="C43" s="6"/>
      <c r="D43" s="6"/>
      <c r="E43" s="6"/>
      <c r="F43" s="6"/>
      <c r="G43" s="6"/>
      <c r="H43" s="6"/>
      <c r="I43" s="6"/>
      <c r="J43" s="6"/>
      <c r="K43" s="6"/>
      <c r="L43" s="6"/>
    </row>
    <row r="44" spans="1:12" s="3" customFormat="1" ht="20.25" x14ac:dyDescent="0.2">
      <c r="A44" s="14" t="s">
        <v>30</v>
      </c>
      <c r="C44" s="6"/>
      <c r="D44" s="6"/>
      <c r="E44" s="6"/>
      <c r="F44" s="6"/>
      <c r="G44" s="6"/>
      <c r="H44" s="6"/>
      <c r="I44" s="6"/>
      <c r="J44" s="6"/>
      <c r="K44" s="6"/>
      <c r="L44" s="6"/>
    </row>
    <row r="45" spans="1:12" s="3" customFormat="1" ht="13.5" x14ac:dyDescent="0.2">
      <c r="A45" s="15" t="s">
        <v>31</v>
      </c>
      <c r="B45" s="15"/>
      <c r="C45" s="6">
        <v>138.14998351212827</v>
      </c>
      <c r="D45" s="6">
        <v>171.35236710957801</v>
      </c>
      <c r="E45" s="6">
        <v>215.22658788440799</v>
      </c>
      <c r="F45" s="6">
        <v>259.13985843239459</v>
      </c>
      <c r="G45" s="6">
        <v>291.1483877250302</v>
      </c>
      <c r="H45" s="6">
        <v>329.11373848785678</v>
      </c>
      <c r="I45" s="6">
        <v>359.96746457978787</v>
      </c>
      <c r="J45" s="6">
        <v>414.20437391726148</v>
      </c>
      <c r="K45" s="6">
        <v>465.19478564474753</v>
      </c>
      <c r="L45" s="6">
        <v>500.23861094567332</v>
      </c>
    </row>
    <row r="46" spans="1:12" s="3" customFormat="1" ht="13.5" x14ac:dyDescent="0.2">
      <c r="A46" s="15" t="s">
        <v>32</v>
      </c>
      <c r="B46" s="15"/>
      <c r="C46" s="6">
        <v>150.63443564502523</v>
      </c>
      <c r="D46" s="6">
        <v>190.15042258770123</v>
      </c>
      <c r="E46" s="6">
        <v>198.73118274594006</v>
      </c>
      <c r="F46" s="6">
        <v>203.05517845707448</v>
      </c>
      <c r="G46" s="6">
        <v>199.5557501484696</v>
      </c>
      <c r="H46" s="6">
        <v>213.91143868351512</v>
      </c>
      <c r="I46" s="6">
        <v>228.08772052246991</v>
      </c>
      <c r="J46" s="6">
        <v>228.93905096060726</v>
      </c>
      <c r="K46" s="6">
        <v>244.38652711464076</v>
      </c>
      <c r="L46" s="6">
        <v>255.37907462193957</v>
      </c>
    </row>
    <row r="47" spans="1:12" s="3" customFormat="1" ht="13.5" x14ac:dyDescent="0.2">
      <c r="A47" s="15" t="s">
        <v>33</v>
      </c>
      <c r="B47" s="15"/>
      <c r="C47" s="6">
        <v>0.62827582164470586</v>
      </c>
      <c r="D47" s="6">
        <v>1.8250042020106205</v>
      </c>
      <c r="E47" s="6">
        <v>3.3642509725111411</v>
      </c>
      <c r="F47" s="6">
        <v>22.192928718165742</v>
      </c>
      <c r="G47" s="6">
        <v>56.28090034293956</v>
      </c>
      <c r="H47" s="6">
        <v>78.037994126657566</v>
      </c>
      <c r="I47" s="6">
        <v>93.265479495922079</v>
      </c>
      <c r="J47" s="6">
        <v>98.528745322496448</v>
      </c>
      <c r="K47" s="6">
        <v>85.628938781809623</v>
      </c>
      <c r="L47" s="6">
        <v>103.02898364650699</v>
      </c>
    </row>
    <row r="48" spans="1:12" s="3" customFormat="1" ht="13.5" x14ac:dyDescent="0.2">
      <c r="A48" s="3" t="s">
        <v>34</v>
      </c>
      <c r="B48" s="15"/>
      <c r="C48" s="6">
        <v>289.41269497879819</v>
      </c>
      <c r="D48" s="6">
        <v>363.32779389928987</v>
      </c>
      <c r="E48" s="6">
        <v>417.32202160285914</v>
      </c>
      <c r="F48" s="6">
        <v>484.38796560763478</v>
      </c>
      <c r="G48" s="6">
        <v>546.98503821643931</v>
      </c>
      <c r="H48" s="6">
        <v>621.06317129802937</v>
      </c>
      <c r="I48" s="6">
        <v>681.32066459817997</v>
      </c>
      <c r="J48" s="6">
        <v>741.67217020036514</v>
      </c>
      <c r="K48" s="6">
        <v>795.21025154119798</v>
      </c>
      <c r="L48" s="6">
        <v>858.64666921411981</v>
      </c>
    </row>
    <row r="49" spans="1:12" ht="13.5" x14ac:dyDescent="0.2">
      <c r="A49" s="3" t="s">
        <v>35</v>
      </c>
      <c r="B49" s="3"/>
      <c r="C49" s="6"/>
      <c r="D49" s="6"/>
      <c r="E49" s="6"/>
      <c r="F49" s="6"/>
      <c r="G49" s="6"/>
      <c r="H49" s="6"/>
      <c r="I49" s="6"/>
      <c r="J49" s="6"/>
      <c r="K49" s="6"/>
      <c r="L49" s="6"/>
    </row>
    <row r="50" spans="1:12" s="3" customFormat="1" ht="13.5" x14ac:dyDescent="0.2">
      <c r="A50" s="1"/>
      <c r="B50" s="1"/>
      <c r="C50" s="1"/>
      <c r="D50" s="1"/>
      <c r="E50" s="1"/>
      <c r="F50" s="1"/>
      <c r="G50" s="1"/>
      <c r="H50" s="1"/>
      <c r="I50" s="1"/>
      <c r="J50" s="1"/>
      <c r="K50" s="1"/>
      <c r="L50" s="1"/>
    </row>
    <row r="51" spans="1:12" ht="20.25" x14ac:dyDescent="0.2">
      <c r="A51" s="16" t="s">
        <v>36</v>
      </c>
      <c r="B51" s="15"/>
      <c r="C51" s="6"/>
      <c r="D51" s="6"/>
      <c r="E51" s="6"/>
      <c r="F51" s="6"/>
      <c r="G51" s="6"/>
      <c r="H51" s="6"/>
      <c r="I51" s="6"/>
      <c r="J51" s="6"/>
      <c r="K51" s="6"/>
      <c r="L51" s="6"/>
    </row>
    <row r="52" spans="1:12" ht="13.5" x14ac:dyDescent="0.2">
      <c r="A52" s="15" t="s">
        <v>37</v>
      </c>
      <c r="B52" s="15"/>
      <c r="C52" s="6">
        <v>0</v>
      </c>
      <c r="D52" s="6">
        <v>0</v>
      </c>
      <c r="E52" s="6">
        <v>0</v>
      </c>
      <c r="F52" s="6">
        <v>0</v>
      </c>
      <c r="G52" s="6">
        <v>0</v>
      </c>
      <c r="H52" s="6">
        <v>0</v>
      </c>
      <c r="I52" s="6">
        <v>0</v>
      </c>
      <c r="J52" s="6">
        <v>0</v>
      </c>
      <c r="K52" s="6">
        <v>0</v>
      </c>
      <c r="L52" s="6">
        <v>0</v>
      </c>
    </row>
    <row r="53" spans="1:12" s="3" customFormat="1" ht="13.5" x14ac:dyDescent="0.2">
      <c r="A53" s="15" t="s">
        <v>38</v>
      </c>
      <c r="B53" s="15"/>
      <c r="C53" s="6">
        <v>0</v>
      </c>
      <c r="D53" s="6">
        <v>0</v>
      </c>
      <c r="E53" s="6">
        <v>0</v>
      </c>
      <c r="F53" s="6">
        <v>0</v>
      </c>
      <c r="G53" s="6">
        <v>0</v>
      </c>
      <c r="H53" s="6">
        <v>0</v>
      </c>
      <c r="I53" s="6">
        <v>0</v>
      </c>
      <c r="J53" s="6">
        <v>0</v>
      </c>
      <c r="K53" s="6">
        <v>0</v>
      </c>
      <c r="L53" s="6">
        <v>0</v>
      </c>
    </row>
    <row r="54" spans="1:12" s="3" customFormat="1" ht="13.5" x14ac:dyDescent="0.2">
      <c r="A54" s="15"/>
      <c r="B54" s="15"/>
      <c r="C54" s="6"/>
      <c r="D54" s="6"/>
      <c r="E54" s="6"/>
      <c r="F54" s="6"/>
      <c r="G54" s="6"/>
      <c r="H54" s="6"/>
      <c r="I54" s="6"/>
      <c r="J54" s="6"/>
      <c r="K54" s="6"/>
      <c r="L54" s="6"/>
    </row>
    <row r="55" spans="1:12" s="3" customFormat="1" ht="13.5" x14ac:dyDescent="0.2">
      <c r="A55" s="8" t="s">
        <v>39</v>
      </c>
      <c r="B55" s="15"/>
      <c r="C55" s="9">
        <v>289.41269497879819</v>
      </c>
      <c r="D55" s="9">
        <v>363.32779389928987</v>
      </c>
      <c r="E55" s="9">
        <v>417.32202160285914</v>
      </c>
      <c r="F55" s="9">
        <v>484.38796560763478</v>
      </c>
      <c r="G55" s="9">
        <v>546.98503821643931</v>
      </c>
      <c r="H55" s="9">
        <v>621.06317129802937</v>
      </c>
      <c r="I55" s="9">
        <v>681.32066459817997</v>
      </c>
      <c r="J55" s="9">
        <v>741.67217020036514</v>
      </c>
      <c r="K55" s="9">
        <v>795.21025154119798</v>
      </c>
      <c r="L55" s="9">
        <v>858.64666921411981</v>
      </c>
    </row>
    <row r="57" spans="1:12" s="3" customFormat="1" ht="20.25" x14ac:dyDescent="0.2">
      <c r="A57" s="16" t="s">
        <v>40</v>
      </c>
      <c r="C57" s="6"/>
      <c r="D57" s="6"/>
      <c r="E57" s="6"/>
      <c r="F57" s="6"/>
      <c r="G57" s="6"/>
      <c r="H57" s="6"/>
      <c r="I57" s="6"/>
      <c r="J57" s="6"/>
      <c r="K57" s="6"/>
      <c r="L57" s="6"/>
    </row>
    <row r="58" spans="1:12" s="3" customFormat="1" ht="13.5" x14ac:dyDescent="0.2">
      <c r="A58" s="3" t="s">
        <v>41</v>
      </c>
      <c r="C58" s="6">
        <v>12101.357743383969</v>
      </c>
      <c r="D58" s="6">
        <v>12800.270648129639</v>
      </c>
      <c r="E58" s="6">
        <v>13444.48433511664</v>
      </c>
      <c r="F58" s="6">
        <v>13492.231275726868</v>
      </c>
      <c r="G58" s="6">
        <v>13521.040827684514</v>
      </c>
      <c r="H58" s="6">
        <v>12078.413307757146</v>
      </c>
      <c r="I58" s="6">
        <v>12168.245918062903</v>
      </c>
      <c r="J58" s="6">
        <v>11155.882556926674</v>
      </c>
      <c r="K58" s="6">
        <v>10876.982731587419</v>
      </c>
      <c r="L58" s="6">
        <v>10969.437958365566</v>
      </c>
    </row>
    <row r="59" spans="1:12" s="3" customFormat="1" ht="13.5" x14ac:dyDescent="0.2">
      <c r="A59" s="1"/>
      <c r="B59" s="1"/>
      <c r="C59" s="1"/>
      <c r="D59" s="1"/>
      <c r="E59" s="1"/>
      <c r="F59" s="1"/>
      <c r="G59" s="1"/>
      <c r="H59" s="1"/>
      <c r="I59" s="1"/>
      <c r="J59" s="1"/>
      <c r="K59" s="1"/>
      <c r="L59" s="1"/>
    </row>
    <row r="60" spans="1:12" s="3" customFormat="1" ht="20.25" x14ac:dyDescent="0.2">
      <c r="A60" s="16" t="s">
        <v>42</v>
      </c>
      <c r="B60" s="1"/>
      <c r="C60" s="1"/>
      <c r="D60" s="1"/>
      <c r="E60" s="1"/>
      <c r="F60" s="1"/>
      <c r="G60" s="1"/>
      <c r="H60" s="1"/>
      <c r="I60" s="1"/>
      <c r="J60" s="1"/>
      <c r="K60" s="1"/>
      <c r="L60" s="1"/>
    </row>
    <row r="61" spans="1:12" s="3" customFormat="1" ht="13.5" x14ac:dyDescent="0.2">
      <c r="A61" s="1" t="s">
        <v>43</v>
      </c>
      <c r="B61" s="1"/>
      <c r="C61" s="6">
        <v>12105.436336858364</v>
      </c>
      <c r="D61" s="6">
        <v>12807.485437489098</v>
      </c>
      <c r="E61" s="6">
        <v>13455.84091195831</v>
      </c>
      <c r="F61" s="6">
        <v>13508.485078431579</v>
      </c>
      <c r="G61" s="6">
        <v>13542.704154024825</v>
      </c>
      <c r="H61" s="6">
        <v>12101.940682238885</v>
      </c>
      <c r="I61" s="6">
        <v>12193.792318245256</v>
      </c>
      <c r="J61" s="6">
        <v>11183.546170799291</v>
      </c>
      <c r="K61" s="6">
        <v>10907.387219913486</v>
      </c>
      <c r="L61" s="6">
        <v>11002.666464534272</v>
      </c>
    </row>
    <row r="62" spans="1:12" s="3" customFormat="1" ht="13.5" x14ac:dyDescent="0.2">
      <c r="A62" s="8" t="s">
        <v>44</v>
      </c>
      <c r="C62" s="6">
        <v>12105.436336858364</v>
      </c>
      <c r="D62" s="6">
        <v>12737.33340869245</v>
      </c>
      <c r="E62" s="6">
        <v>13394.122900667006</v>
      </c>
      <c r="F62" s="6">
        <v>13295.230565478996</v>
      </c>
      <c r="G62" s="6">
        <v>13404.254477393029</v>
      </c>
      <c r="H62" s="6">
        <v>12101.940682238885</v>
      </c>
      <c r="I62" s="6">
        <v>12178.428729371226</v>
      </c>
      <c r="J62" s="6">
        <v>11173.161235877244</v>
      </c>
      <c r="K62" s="6">
        <v>10907.387219913486</v>
      </c>
      <c r="L62" s="6">
        <v>11002.666464534272</v>
      </c>
    </row>
    <row r="63" spans="1:12" s="4" customFormat="1" ht="20.25" x14ac:dyDescent="0.2">
      <c r="A63" s="3"/>
      <c r="B63" s="3"/>
      <c r="C63" s="3"/>
      <c r="D63" s="3"/>
      <c r="E63" s="3"/>
      <c r="F63" s="3"/>
      <c r="G63" s="3"/>
      <c r="H63" s="3"/>
      <c r="I63" s="3"/>
      <c r="J63" s="3"/>
      <c r="K63" s="3"/>
      <c r="L63" s="3"/>
    </row>
    <row r="64" spans="1:12" s="3" customFormat="1" ht="21" thickBot="1" x14ac:dyDescent="0.25">
      <c r="A64" s="10" t="s">
        <v>45</v>
      </c>
      <c r="B64" s="11"/>
      <c r="C64" s="12">
        <v>2.3907663212238028E-2</v>
      </c>
      <c r="D64" s="12">
        <v>2.8524635592198672E-2</v>
      </c>
      <c r="E64" s="12">
        <v>3.1157099624797169E-2</v>
      </c>
      <c r="F64" s="12">
        <v>3.6433212889541447E-2</v>
      </c>
      <c r="G64" s="12">
        <v>4.0806822873958259E-2</v>
      </c>
      <c r="H64" s="12">
        <v>5.1319303870784747E-2</v>
      </c>
      <c r="I64" s="12">
        <v>5.594487431330205E-2</v>
      </c>
      <c r="J64" s="12">
        <v>6.6379796598552698E-2</v>
      </c>
      <c r="K64" s="12">
        <v>7.2905658844621579E-2</v>
      </c>
      <c r="L64" s="12">
        <v>7.8039870787854987E-2</v>
      </c>
    </row>
    <row r="65" spans="1:27" s="3" customFormat="1" ht="15" customHeight="1" x14ac:dyDescent="0.2">
      <c r="A65" s="3" t="s">
        <v>46</v>
      </c>
    </row>
    <row r="66" spans="1:27" s="3" customFormat="1" ht="22.5" customHeight="1" x14ac:dyDescent="0.2">
      <c r="J66" s="144" t="s">
        <v>47</v>
      </c>
      <c r="K66" s="144"/>
      <c r="L66" s="144"/>
      <c r="M66" s="144"/>
      <c r="N66" s="144"/>
      <c r="O66" s="144"/>
      <c r="P66" s="144"/>
      <c r="Q66" s="144"/>
      <c r="R66" s="17"/>
      <c r="S66" s="5"/>
      <c r="AA66" s="8"/>
    </row>
    <row r="67" spans="1:27" s="3" customFormat="1" ht="22.5" customHeight="1" x14ac:dyDescent="0.2">
      <c r="D67" s="18" t="s">
        <v>48</v>
      </c>
      <c r="E67" s="19"/>
      <c r="F67" s="20"/>
      <c r="G67" s="20"/>
      <c r="H67" s="20"/>
      <c r="I67" s="21"/>
      <c r="J67" s="144" t="s">
        <v>49</v>
      </c>
      <c r="K67" s="144"/>
      <c r="L67" s="144" t="s">
        <v>50</v>
      </c>
      <c r="M67" s="144"/>
      <c r="N67" s="144" t="s">
        <v>51</v>
      </c>
      <c r="O67" s="144"/>
      <c r="P67" s="144" t="s">
        <v>52</v>
      </c>
      <c r="Q67" s="144"/>
      <c r="R67" s="22"/>
      <c r="S67" s="23" t="s">
        <v>53</v>
      </c>
    </row>
    <row r="68" spans="1:27" s="3" customFormat="1" ht="22.5" customHeight="1" x14ac:dyDescent="0.2">
      <c r="D68" s="24">
        <v>3.1E-2</v>
      </c>
      <c r="J68" s="143">
        <v>5.6800000000000003E-2</v>
      </c>
      <c r="K68" s="143"/>
      <c r="L68" s="143">
        <v>6.9699999999999998E-2</v>
      </c>
      <c r="M68" s="143"/>
      <c r="N68" s="143">
        <v>8.9050000000000004E-2</v>
      </c>
      <c r="O68" s="143"/>
      <c r="P68" s="143">
        <v>0.11485000000000001</v>
      </c>
      <c r="Q68" s="143"/>
      <c r="R68" s="26"/>
      <c r="S68" s="27">
        <v>0.16</v>
      </c>
    </row>
    <row r="69" spans="1:27" s="28" customFormat="1" ht="15" customHeight="1" x14ac:dyDescent="0.2"/>
    <row r="72" spans="1:27" ht="15" customHeight="1" x14ac:dyDescent="0.2">
      <c r="A72" s="3"/>
      <c r="B72" s="3"/>
      <c r="C72" s="6"/>
      <c r="D72" s="6"/>
      <c r="E72" s="6"/>
      <c r="F72" s="6"/>
      <c r="G72" s="6"/>
      <c r="H72" s="6"/>
      <c r="I72" s="6"/>
      <c r="J72" s="6"/>
      <c r="K72" s="6"/>
      <c r="L72" s="6"/>
      <c r="M72" s="6"/>
      <c r="N72" s="6"/>
      <c r="O72" s="6"/>
      <c r="P72" s="6"/>
      <c r="Q72" s="6"/>
      <c r="R72" s="6"/>
      <c r="S72" s="6"/>
    </row>
    <row r="73" spans="1:27" s="28" customFormat="1" ht="15" customHeight="1" x14ac:dyDescent="0.2"/>
    <row r="74" spans="1:27" s="28" customFormat="1" ht="15" customHeight="1" x14ac:dyDescent="0.2"/>
    <row r="75" spans="1:27" s="28" customFormat="1" ht="15" customHeight="1" x14ac:dyDescent="0.2"/>
    <row r="76" spans="1:27" s="28" customFormat="1" ht="15" customHeight="1" x14ac:dyDescent="0.2"/>
    <row r="77" spans="1:27" s="28" customFormat="1" ht="15" customHeight="1" x14ac:dyDescent="0.2"/>
    <row r="78" spans="1:27" s="28" customFormat="1" ht="15" customHeight="1" x14ac:dyDescent="0.2"/>
    <row r="79" spans="1:27" s="28" customFormat="1" ht="15" customHeight="1" x14ac:dyDescent="0.2">
      <c r="T79" s="29"/>
    </row>
    <row r="80" spans="1:27" s="28" customFormat="1" ht="15" customHeight="1" x14ac:dyDescent="0.2"/>
    <row r="81" spans="1:1" s="28" customFormat="1" ht="13.5" x14ac:dyDescent="0.2"/>
    <row r="82" spans="1:1" s="28" customFormat="1" ht="13.5" x14ac:dyDescent="0.2"/>
    <row r="83" spans="1:1" s="28" customFormat="1" ht="13.5" x14ac:dyDescent="0.2"/>
    <row r="84" spans="1:1" s="28" customFormat="1" ht="13.5" x14ac:dyDescent="0.2"/>
    <row r="85" spans="1:1" s="3" customFormat="1" ht="13.5" x14ac:dyDescent="0.2"/>
    <row r="86" spans="1:1" s="3" customFormat="1" ht="13.5" x14ac:dyDescent="0.2"/>
    <row r="87" spans="1:1" s="3" customFormat="1" ht="13.5" x14ac:dyDescent="0.2"/>
    <row r="88" spans="1:1" s="3" customFormat="1" ht="13.5" x14ac:dyDescent="0.2"/>
    <row r="90" spans="1:1" s="28" customFormat="1" ht="13.5" x14ac:dyDescent="0.2">
      <c r="A90" s="30"/>
    </row>
    <row r="98" s="28" customFormat="1" ht="13.5" x14ac:dyDescent="0.2"/>
    <row r="99" s="28" customFormat="1" ht="13.5" x14ac:dyDescent="0.2"/>
    <row r="100" s="28" customFormat="1" ht="13.5" x14ac:dyDescent="0.2"/>
    <row r="101" s="28" customFormat="1" ht="13.5" x14ac:dyDescent="0.2"/>
    <row r="200" spans="1:2" s="3" customFormat="1" ht="13.5" x14ac:dyDescent="0.2">
      <c r="A200" s="31">
        <v>41.868000000000002</v>
      </c>
      <c r="B200" s="8" t="s">
        <v>54</v>
      </c>
    </row>
    <row r="201" spans="1:2" s="3" customFormat="1" ht="13.5" x14ac:dyDescent="0.2">
      <c r="A201" s="31">
        <v>10</v>
      </c>
      <c r="B201" s="8" t="s">
        <v>55</v>
      </c>
    </row>
    <row r="202" spans="1:2" s="3" customFormat="1" ht="13.5" x14ac:dyDescent="0.2">
      <c r="A202" s="31">
        <v>1</v>
      </c>
      <c r="B202" s="8" t="s">
        <v>56</v>
      </c>
    </row>
    <row r="203" spans="1:2" s="3" customFormat="1" ht="13.5" x14ac:dyDescent="0.2">
      <c r="A203" s="31">
        <v>11.63</v>
      </c>
      <c r="B203" s="8" t="s">
        <v>57</v>
      </c>
    </row>
    <row r="204" spans="1:2" s="3" customFormat="1" ht="13.5" x14ac:dyDescent="0.2">
      <c r="A204" s="31">
        <v>39.68</v>
      </c>
      <c r="B204" s="8" t="s">
        <v>58</v>
      </c>
    </row>
  </sheetData>
  <mergeCells count="10">
    <mergeCell ref="J68:K68"/>
    <mergeCell ref="L68:M68"/>
    <mergeCell ref="N68:O68"/>
    <mergeCell ref="P68:Q68"/>
    <mergeCell ref="H1:K2"/>
    <mergeCell ref="J66:Q66"/>
    <mergeCell ref="J67:K67"/>
    <mergeCell ref="L67:M67"/>
    <mergeCell ref="N67:O67"/>
    <mergeCell ref="P67:Q6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A204"/>
  <sheetViews>
    <sheetView workbookViewId="0"/>
  </sheetViews>
  <sheetFormatPr defaultRowHeight="12.75" x14ac:dyDescent="0.2"/>
  <cols>
    <col min="1" max="2" width="9.7109375" style="1" customWidth="1"/>
    <col min="3" max="19" width="11.7109375" style="1" customWidth="1"/>
    <col min="20" max="26" width="9.140625" style="1"/>
    <col min="27" max="27" width="11.28515625" style="1" bestFit="1" customWidth="1"/>
    <col min="28" max="16384" width="9.140625" style="1"/>
  </cols>
  <sheetData>
    <row r="1" spans="1:27" ht="12.75" customHeight="1" x14ac:dyDescent="0.2">
      <c r="A1" s="88" t="s">
        <v>135</v>
      </c>
      <c r="H1" s="142" t="s">
        <v>138</v>
      </c>
      <c r="I1" s="142"/>
      <c r="J1" s="142"/>
      <c r="K1" s="142"/>
      <c r="AA1" s="2">
        <v>1</v>
      </c>
    </row>
    <row r="2" spans="1:27" ht="12.75" customHeight="1" x14ac:dyDescent="0.2">
      <c r="A2" s="103"/>
      <c r="B2" s="103"/>
      <c r="H2" s="142"/>
      <c r="I2" s="142"/>
      <c r="J2" s="142"/>
      <c r="K2" s="142"/>
    </row>
    <row r="4" spans="1:27" s="3" customFormat="1" ht="22.5" customHeight="1" x14ac:dyDescent="0.2"/>
    <row r="5" spans="1:27" s="4" customFormat="1" ht="27" customHeight="1" x14ac:dyDescent="0.2">
      <c r="C5" s="5">
        <v>2004</v>
      </c>
      <c r="D5" s="5">
        <v>2005</v>
      </c>
      <c r="E5" s="5">
        <v>2006</v>
      </c>
      <c r="F5" s="5">
        <v>2007</v>
      </c>
      <c r="G5" s="5">
        <v>2008</v>
      </c>
      <c r="H5" s="5">
        <v>2009</v>
      </c>
      <c r="I5" s="5">
        <v>2010</v>
      </c>
      <c r="J5" s="5">
        <v>2011</v>
      </c>
      <c r="K5" s="5">
        <v>2012</v>
      </c>
      <c r="L5" s="5">
        <v>2013</v>
      </c>
    </row>
    <row r="6" spans="1:27" s="4" customFormat="1" ht="27" customHeight="1" x14ac:dyDescent="0.2">
      <c r="A6" s="5" t="s">
        <v>1</v>
      </c>
    </row>
    <row r="7" spans="1:27" s="3" customFormat="1" ht="15" customHeight="1" x14ac:dyDescent="0.2">
      <c r="A7" s="3" t="s">
        <v>2</v>
      </c>
      <c r="C7" s="6">
        <v>304.64824466757074</v>
      </c>
      <c r="D7" s="6">
        <v>322.55946385041904</v>
      </c>
      <c r="E7" s="6">
        <v>339.89176124416093</v>
      </c>
      <c r="F7" s="6">
        <v>342.74189350171469</v>
      </c>
      <c r="G7" s="6">
        <v>350.3141740638668</v>
      </c>
      <c r="H7" s="6">
        <v>367.39917857079979</v>
      </c>
      <c r="I7" s="6">
        <v>387.81107332866736</v>
      </c>
      <c r="J7" s="6">
        <v>382.30960824165192</v>
      </c>
      <c r="K7" s="6">
        <v>384.30627430627629</v>
      </c>
      <c r="L7" s="6">
        <v>396.80475885296215</v>
      </c>
    </row>
    <row r="8" spans="1:27" s="3" customFormat="1" ht="15" customHeight="1" x14ac:dyDescent="0.2">
      <c r="A8" s="3" t="s">
        <v>3</v>
      </c>
      <c r="C8" s="6">
        <v>100.19117930438611</v>
      </c>
      <c r="D8" s="6">
        <v>113.25615530963607</v>
      </c>
      <c r="E8" s="6">
        <v>144.21484940791464</v>
      </c>
      <c r="F8" s="6">
        <v>179.36379572545684</v>
      </c>
      <c r="G8" s="6">
        <v>201.138062327874</v>
      </c>
      <c r="H8" s="6">
        <v>229.62720013184949</v>
      </c>
      <c r="I8" s="6">
        <v>249.72241184520584</v>
      </c>
      <c r="J8" s="6">
        <v>288.45049019261137</v>
      </c>
      <c r="K8" s="6">
        <v>332.64565772142817</v>
      </c>
      <c r="L8" s="6">
        <v>348.48857758677985</v>
      </c>
    </row>
    <row r="9" spans="1:27" s="3" customFormat="1" ht="15" customHeight="1" x14ac:dyDescent="0.2">
      <c r="A9" s="3" t="s">
        <v>4</v>
      </c>
      <c r="C9" s="6">
        <v>6.6638005159071367E-2</v>
      </c>
      <c r="D9" s="6">
        <v>8.1943250214961308E-2</v>
      </c>
      <c r="E9" s="6">
        <v>0.11917454858125535</v>
      </c>
      <c r="F9" s="6">
        <v>0.12209802235597592</v>
      </c>
      <c r="G9" s="6">
        <v>0.4502149613069647</v>
      </c>
      <c r="H9" s="6">
        <v>4.2992261392949267</v>
      </c>
      <c r="I9" s="6">
        <v>13.563886500429922</v>
      </c>
      <c r="J9" s="6">
        <v>52.477300085984517</v>
      </c>
      <c r="K9" s="6">
        <v>145.65657781599313</v>
      </c>
      <c r="L9" s="6">
        <v>313.68022355975921</v>
      </c>
    </row>
    <row r="10" spans="1:27" s="3" customFormat="1" ht="15" customHeight="1" x14ac:dyDescent="0.2">
      <c r="A10" s="3" t="s">
        <v>5</v>
      </c>
      <c r="C10" s="6">
        <v>0</v>
      </c>
      <c r="D10" s="6">
        <v>0</v>
      </c>
      <c r="E10" s="6">
        <v>0</v>
      </c>
      <c r="F10" s="6">
        <v>0</v>
      </c>
      <c r="G10" s="6">
        <v>0</v>
      </c>
      <c r="H10" s="6">
        <v>0</v>
      </c>
      <c r="I10" s="6">
        <v>0</v>
      </c>
      <c r="J10" s="6">
        <v>0</v>
      </c>
      <c r="K10" s="6">
        <v>0</v>
      </c>
      <c r="L10" s="6">
        <v>0</v>
      </c>
    </row>
    <row r="11" spans="1:27" s="3" customFormat="1" ht="15" customHeight="1" x14ac:dyDescent="0.2">
      <c r="A11" s="3" t="s">
        <v>6</v>
      </c>
      <c r="C11" s="6">
        <v>10.67609630266551</v>
      </c>
      <c r="D11" s="6">
        <v>10.448839208942406</v>
      </c>
      <c r="E11" s="6">
        <v>9.8129836629407468</v>
      </c>
      <c r="F11" s="6">
        <v>15.821152192605338</v>
      </c>
      <c r="G11" s="6">
        <v>16.453654342218332</v>
      </c>
      <c r="H11" s="6">
        <v>18.707824591573566</v>
      </c>
      <c r="I11" s="7">
        <v>16.337059329320688</v>
      </c>
      <c r="J11" s="6">
        <v>17.782889079965582</v>
      </c>
      <c r="K11" s="6">
        <v>17.56612209802244</v>
      </c>
      <c r="L11" s="6">
        <v>18.607824591573486</v>
      </c>
    </row>
    <row r="12" spans="1:27" s="3" customFormat="1" ht="15" customHeight="1" x14ac:dyDescent="0.2">
      <c r="A12" s="8" t="s">
        <v>7</v>
      </c>
      <c r="B12" s="8"/>
      <c r="C12" s="9">
        <v>415.58215827978142</v>
      </c>
      <c r="D12" s="9">
        <v>446.34640161921249</v>
      </c>
      <c r="E12" s="9">
        <v>494.03876886359757</v>
      </c>
      <c r="F12" s="9">
        <v>538.04893944213291</v>
      </c>
      <c r="G12" s="9">
        <v>568.35610569526614</v>
      </c>
      <c r="H12" s="9">
        <v>620.03342943351765</v>
      </c>
      <c r="I12" s="9">
        <v>667.4344310036239</v>
      </c>
      <c r="J12" s="9">
        <v>741.02028760021335</v>
      </c>
      <c r="K12" s="9">
        <v>880.17463194172012</v>
      </c>
      <c r="L12" s="9">
        <v>1077.5813845910748</v>
      </c>
    </row>
    <row r="13" spans="1:27" s="3" customFormat="1" ht="15" customHeight="1" x14ac:dyDescent="0.2">
      <c r="A13" s="3" t="s">
        <v>8</v>
      </c>
    </row>
    <row r="14" spans="1:27" s="3" customFormat="1" ht="15" customHeight="1" x14ac:dyDescent="0.2"/>
    <row r="15" spans="1:27" s="4" customFormat="1" ht="27" customHeight="1" x14ac:dyDescent="0.2">
      <c r="A15" s="5" t="s">
        <v>9</v>
      </c>
    </row>
    <row r="16" spans="1:27" s="3" customFormat="1" ht="15" customHeight="1" x14ac:dyDescent="0.2">
      <c r="A16" s="8" t="s">
        <v>10</v>
      </c>
      <c r="C16" s="9">
        <v>5299.4840928632848</v>
      </c>
      <c r="D16" s="9">
        <v>5434.8237317282892</v>
      </c>
      <c r="E16" s="9">
        <v>5535.7695614789336</v>
      </c>
      <c r="F16" s="9">
        <v>5766.6380051590713</v>
      </c>
      <c r="G16" s="9">
        <v>5892.089423903697</v>
      </c>
      <c r="H16" s="9">
        <v>5628.6328460877039</v>
      </c>
      <c r="I16" s="9">
        <v>5423.3018056749788</v>
      </c>
      <c r="J16" s="9">
        <v>5365.778159931212</v>
      </c>
      <c r="K16" s="9">
        <v>5378.847807394669</v>
      </c>
      <c r="L16" s="9">
        <v>5073.1728288907998</v>
      </c>
    </row>
    <row r="17" spans="1:12" s="3" customFormat="1" ht="13.5" x14ac:dyDescent="0.2"/>
    <row r="18" spans="1:12" s="4" customFormat="1" ht="21" thickBot="1" x14ac:dyDescent="0.25">
      <c r="A18" s="10" t="s">
        <v>11</v>
      </c>
      <c r="B18" s="11"/>
      <c r="C18" s="12">
        <v>7.841936139395872E-2</v>
      </c>
      <c r="D18" s="12">
        <v>8.2127116471774342E-2</v>
      </c>
      <c r="E18" s="12">
        <v>8.9244821948768108E-2</v>
      </c>
      <c r="F18" s="12">
        <v>9.3303748034950729E-2</v>
      </c>
      <c r="G18" s="12">
        <v>9.6460875727631457E-2</v>
      </c>
      <c r="H18" s="12">
        <v>0.11015702149847711</v>
      </c>
      <c r="I18" s="12">
        <v>0.12306791230117714</v>
      </c>
      <c r="J18" s="12">
        <v>0.13810117852686499</v>
      </c>
      <c r="K18" s="12">
        <v>0.16363627740715847</v>
      </c>
      <c r="L18" s="12">
        <v>0.21240778127140555</v>
      </c>
    </row>
    <row r="19" spans="1:12" s="3" customFormat="1" ht="13.5" x14ac:dyDescent="0.2"/>
    <row r="20" spans="1:12" s="4" customFormat="1" ht="20.25" x14ac:dyDescent="0.2">
      <c r="A20" s="5" t="s">
        <v>12</v>
      </c>
    </row>
    <row r="21" spans="1:12" s="3" customFormat="1" ht="13.5" x14ac:dyDescent="0.2">
      <c r="A21" s="3" t="s">
        <v>13</v>
      </c>
      <c r="C21" s="6">
        <v>0</v>
      </c>
      <c r="D21" s="6">
        <v>0</v>
      </c>
      <c r="E21" s="6">
        <v>0</v>
      </c>
      <c r="F21" s="6">
        <v>0</v>
      </c>
      <c r="G21" s="6">
        <v>0</v>
      </c>
      <c r="H21" s="6">
        <v>0</v>
      </c>
      <c r="I21" s="6">
        <v>0</v>
      </c>
      <c r="J21" s="6">
        <v>0</v>
      </c>
      <c r="K21" s="6">
        <v>0</v>
      </c>
      <c r="L21" s="6">
        <v>1.8916595012897679</v>
      </c>
    </row>
    <row r="22" spans="1:12" s="3" customFormat="1" ht="13.5" x14ac:dyDescent="0.2">
      <c r="A22" s="3" t="s">
        <v>14</v>
      </c>
      <c r="C22" s="6">
        <v>20.464316423043854</v>
      </c>
      <c r="D22" s="6">
        <v>17.110920034393807</v>
      </c>
      <c r="E22" s="6">
        <v>18.658641444539985</v>
      </c>
      <c r="F22" s="6">
        <v>21.582115219260533</v>
      </c>
      <c r="G22" s="6">
        <v>20.550300945829751</v>
      </c>
      <c r="H22" s="6">
        <v>19.948409286328459</v>
      </c>
      <c r="I22" s="6">
        <v>15.735167669819432</v>
      </c>
      <c r="J22" s="6">
        <v>15.82115219260533</v>
      </c>
      <c r="K22" s="6">
        <v>16.251074806534824</v>
      </c>
      <c r="L22" s="6">
        <v>21.066208082545142</v>
      </c>
    </row>
    <row r="23" spans="1:12" s="3" customFormat="1" ht="13.5" x14ac:dyDescent="0.2">
      <c r="A23" s="3" t="s">
        <v>15</v>
      </c>
      <c r="C23" s="6">
        <v>0</v>
      </c>
      <c r="D23" s="6">
        <v>0</v>
      </c>
      <c r="E23" s="6">
        <v>45.552737173975352</v>
      </c>
      <c r="F23" s="6">
        <v>83.484188401643266</v>
      </c>
      <c r="G23" s="6">
        <v>67.397654533295125</v>
      </c>
      <c r="H23" s="6">
        <v>76.000764306869215</v>
      </c>
      <c r="I23" s="6">
        <v>124.60590427056464</v>
      </c>
      <c r="J23" s="6">
        <v>103.39638865004299</v>
      </c>
      <c r="K23" s="6">
        <v>103.39638865004299</v>
      </c>
      <c r="L23" s="6">
        <v>121.95471481799943</v>
      </c>
    </row>
    <row r="24" spans="1:12" s="3" customFormat="1" ht="13.5" x14ac:dyDescent="0.2">
      <c r="A24" s="3" t="s">
        <v>16</v>
      </c>
      <c r="C24" s="6">
        <v>0</v>
      </c>
      <c r="D24" s="6">
        <v>0</v>
      </c>
      <c r="E24" s="6">
        <v>45.552737173975352</v>
      </c>
      <c r="F24" s="6">
        <v>83.484188401643266</v>
      </c>
      <c r="G24" s="6">
        <v>67.397654533295125</v>
      </c>
      <c r="H24" s="6">
        <v>76.000764306869215</v>
      </c>
      <c r="I24" s="7">
        <v>124.60590427056464</v>
      </c>
      <c r="J24" s="6">
        <v>20</v>
      </c>
      <c r="K24" s="6">
        <v>24</v>
      </c>
      <c r="L24" s="6">
        <v>23.365462883347664</v>
      </c>
    </row>
    <row r="25" spans="1:12" s="3" customFormat="1" ht="13.5" x14ac:dyDescent="0.2">
      <c r="A25" s="8" t="s">
        <v>17</v>
      </c>
      <c r="C25" s="9">
        <v>2.9319538343419618</v>
      </c>
      <c r="D25" s="9">
        <v>2.4515076177901269</v>
      </c>
      <c r="E25" s="9">
        <v>48.225989199404786</v>
      </c>
      <c r="F25" s="9">
        <v>86.687826234149327</v>
      </c>
      <c r="G25" s="9">
        <v>70.552227429520016</v>
      </c>
      <c r="H25" s="9">
        <v>79.209548310114101</v>
      </c>
      <c r="I25" s="9">
        <v>127.27812703704559</v>
      </c>
      <c r="J25" s="9">
        <v>43.006239998278502</v>
      </c>
      <c r="K25" s="9">
        <v>51.200280606237214</v>
      </c>
      <c r="L25" s="9">
        <v>52.334057627116763</v>
      </c>
    </row>
    <row r="26" spans="1:12" s="3" customFormat="1" ht="13.5" x14ac:dyDescent="0.2">
      <c r="C26" s="6"/>
      <c r="D26" s="6"/>
      <c r="E26" s="6"/>
      <c r="F26" s="6"/>
      <c r="G26" s="6"/>
      <c r="H26" s="6"/>
      <c r="I26" s="6"/>
      <c r="J26" s="6"/>
      <c r="K26" s="6"/>
      <c r="L26" s="6"/>
    </row>
    <row r="27" spans="1:12" s="4" customFormat="1" ht="20.25" x14ac:dyDescent="0.2">
      <c r="A27" s="5" t="s">
        <v>18</v>
      </c>
      <c r="C27" s="13"/>
      <c r="D27" s="13"/>
      <c r="E27" s="13"/>
      <c r="F27" s="13"/>
      <c r="G27" s="13"/>
      <c r="H27" s="13"/>
      <c r="I27" s="13"/>
      <c r="J27" s="13"/>
      <c r="K27" s="13"/>
      <c r="L27" s="13"/>
    </row>
    <row r="28" spans="1:12" s="3" customFormat="1" ht="13.5" x14ac:dyDescent="0.2">
      <c r="A28" s="8" t="s">
        <v>19</v>
      </c>
      <c r="C28" s="9">
        <v>6322.365529760199</v>
      </c>
      <c r="D28" s="9">
        <v>6498.743670583739</v>
      </c>
      <c r="E28" s="9">
        <v>6717.3593675360662</v>
      </c>
      <c r="F28" s="9">
        <v>6965.6758383490969</v>
      </c>
      <c r="G28" s="9">
        <v>6794.5018868825828</v>
      </c>
      <c r="H28" s="9">
        <v>7360.184389032197</v>
      </c>
      <c r="I28" s="9">
        <v>6675.379764975638</v>
      </c>
      <c r="J28" s="9">
        <v>5961.0060189165952</v>
      </c>
      <c r="K28" s="9">
        <v>4976.5071176077199</v>
      </c>
      <c r="L28" s="9">
        <v>4921.6633228241144</v>
      </c>
    </row>
    <row r="29" spans="1:12" s="3" customFormat="1" ht="13.5" x14ac:dyDescent="0.2"/>
    <row r="30" spans="1:12" s="4" customFormat="1" ht="21" thickBot="1" x14ac:dyDescent="0.25">
      <c r="A30" s="10" t="s">
        <v>20</v>
      </c>
      <c r="B30" s="11"/>
      <c r="C30" s="12">
        <v>4.6374317026449556E-4</v>
      </c>
      <c r="D30" s="12">
        <v>3.77227929282203E-4</v>
      </c>
      <c r="E30" s="12">
        <v>7.1793076059728702E-3</v>
      </c>
      <c r="F30" s="12">
        <v>1.2444998625531046E-2</v>
      </c>
      <c r="G30" s="12">
        <v>1.0383723281573833E-2</v>
      </c>
      <c r="H30" s="12">
        <v>1.0761897273680871E-2</v>
      </c>
      <c r="I30" s="12">
        <v>1.9066799420888094E-2</v>
      </c>
      <c r="J30" s="12">
        <v>7.2145942919371233E-3</v>
      </c>
      <c r="K30" s="12">
        <v>1.0288396941115989E-2</v>
      </c>
      <c r="L30" s="12">
        <v>1.0633408706446584E-2</v>
      </c>
    </row>
    <row r="31" spans="1:12" s="3" customFormat="1" ht="13.5" x14ac:dyDescent="0.2"/>
    <row r="32" spans="1:12" s="4" customFormat="1" ht="20.25" x14ac:dyDescent="0.2">
      <c r="A32" s="5" t="s">
        <v>21</v>
      </c>
    </row>
    <row r="33" spans="1:12" s="3" customFormat="1" ht="13.5" x14ac:dyDescent="0.2">
      <c r="A33" s="3" t="s">
        <v>22</v>
      </c>
      <c r="C33" s="6">
        <v>1040.91430209229</v>
      </c>
      <c r="D33" s="6">
        <v>1075.4275341549633</v>
      </c>
      <c r="E33" s="6">
        <v>1058.8277443393522</v>
      </c>
      <c r="F33" s="6">
        <v>1227.118563103086</v>
      </c>
      <c r="G33" s="6">
        <v>1128.1885927199771</v>
      </c>
      <c r="H33" s="6">
        <v>1046.9093340976401</v>
      </c>
      <c r="I33" s="7">
        <v>1066.5663513900831</v>
      </c>
      <c r="J33" s="6">
        <v>1291.3919938855449</v>
      </c>
      <c r="K33" s="6">
        <v>1391.1698672016814</v>
      </c>
      <c r="L33" s="6">
        <v>1185.0219738224898</v>
      </c>
    </row>
    <row r="34" spans="1:12" s="3" customFormat="1" ht="13.5" x14ac:dyDescent="0.2">
      <c r="A34" s="3" t="s">
        <v>23</v>
      </c>
      <c r="C34" s="6">
        <v>0</v>
      </c>
      <c r="D34" s="6">
        <v>0</v>
      </c>
      <c r="E34" s="6">
        <v>0</v>
      </c>
      <c r="F34" s="6">
        <v>0</v>
      </c>
      <c r="G34" s="6">
        <v>0</v>
      </c>
      <c r="H34" s="6">
        <v>0</v>
      </c>
      <c r="I34" s="7">
        <v>0</v>
      </c>
      <c r="J34" s="6">
        <v>0</v>
      </c>
      <c r="K34" s="6">
        <v>4.7769179325499185E-2</v>
      </c>
      <c r="L34" s="6">
        <v>2.3884589662749593E-2</v>
      </c>
    </row>
    <row r="35" spans="1:12" s="3" customFormat="1" ht="13.5" x14ac:dyDescent="0.2">
      <c r="A35" s="3" t="s">
        <v>24</v>
      </c>
      <c r="C35" s="6">
        <v>0</v>
      </c>
      <c r="D35" s="6">
        <v>0</v>
      </c>
      <c r="E35" s="6">
        <v>0</v>
      </c>
      <c r="F35" s="6">
        <v>0</v>
      </c>
      <c r="G35" s="6">
        <v>0</v>
      </c>
      <c r="H35" s="6">
        <v>59.068100290718114</v>
      </c>
      <c r="I35" s="6">
        <v>72.540067350082737</v>
      </c>
      <c r="J35" s="6">
        <v>82.491467514905139</v>
      </c>
      <c r="K35" s="6">
        <v>101.52192605331041</v>
      </c>
      <c r="L35" s="6">
        <v>126.78177128920207</v>
      </c>
    </row>
    <row r="36" spans="1:12" s="3" customFormat="1" ht="13.5" x14ac:dyDescent="0.2">
      <c r="A36" s="8" t="s">
        <v>25</v>
      </c>
      <c r="C36" s="9">
        <v>1040.91430209229</v>
      </c>
      <c r="D36" s="9">
        <v>1075.4275341549633</v>
      </c>
      <c r="E36" s="9">
        <v>1058.8277443393522</v>
      </c>
      <c r="F36" s="9">
        <v>1227.118563103086</v>
      </c>
      <c r="G36" s="9">
        <v>1128.1885927199771</v>
      </c>
      <c r="H36" s="9">
        <v>1105.9774343883582</v>
      </c>
      <c r="I36" s="9">
        <v>1139.106418740166</v>
      </c>
      <c r="J36" s="9">
        <v>1373.88346140045</v>
      </c>
      <c r="K36" s="9">
        <v>1492.7395624343173</v>
      </c>
      <c r="L36" s="9">
        <v>1311.8276297013545</v>
      </c>
    </row>
    <row r="37" spans="1:12" s="3" customFormat="1" ht="13.5" x14ac:dyDescent="0.2">
      <c r="C37" s="6"/>
      <c r="D37" s="6"/>
      <c r="E37" s="6"/>
      <c r="F37" s="6"/>
      <c r="G37" s="6"/>
      <c r="H37" s="6"/>
      <c r="I37" s="6"/>
      <c r="J37" s="6"/>
      <c r="K37" s="6"/>
      <c r="L37" s="6"/>
    </row>
    <row r="38" spans="1:12" s="4" customFormat="1" ht="20.25" x14ac:dyDescent="0.2">
      <c r="A38" s="5" t="s">
        <v>26</v>
      </c>
      <c r="C38" s="13"/>
      <c r="D38" s="13"/>
      <c r="E38" s="13"/>
      <c r="F38" s="13"/>
      <c r="G38" s="13"/>
      <c r="H38" s="13"/>
      <c r="I38" s="13"/>
      <c r="J38" s="13"/>
      <c r="K38" s="13"/>
      <c r="L38" s="13"/>
    </row>
    <row r="39" spans="1:12" s="3" customFormat="1" ht="13.5" x14ac:dyDescent="0.2">
      <c r="A39" s="8" t="s">
        <v>27</v>
      </c>
      <c r="C39" s="9">
        <v>8121.033223464221</v>
      </c>
      <c r="D39" s="9">
        <v>8404.59068978695</v>
      </c>
      <c r="E39" s="9">
        <v>8498.0448313747966</v>
      </c>
      <c r="F39" s="9">
        <v>8508.4641253463269</v>
      </c>
      <c r="G39" s="9">
        <v>7909.5374749211805</v>
      </c>
      <c r="H39" s="9">
        <v>6724.6768229428626</v>
      </c>
      <c r="I39" s="9">
        <v>6386.5985845947562</v>
      </c>
      <c r="J39" s="9">
        <v>7097.7380997877626</v>
      </c>
      <c r="K39" s="9">
        <v>6387.2803573134615</v>
      </c>
      <c r="L39" s="9">
        <v>4953.5160361215321</v>
      </c>
    </row>
    <row r="40" spans="1:12" s="3" customFormat="1" ht="13.5" x14ac:dyDescent="0.2">
      <c r="A40" s="3" t="s">
        <v>28</v>
      </c>
    </row>
    <row r="41" spans="1:12" s="4" customFormat="1" ht="20.25" x14ac:dyDescent="0.2"/>
    <row r="42" spans="1:12" s="3" customFormat="1" ht="21" thickBot="1" x14ac:dyDescent="0.25">
      <c r="A42" s="10" t="s">
        <v>29</v>
      </c>
      <c r="B42" s="11"/>
      <c r="C42" s="12">
        <v>0.12817510696603984</v>
      </c>
      <c r="D42" s="12">
        <v>0.12795715744513247</v>
      </c>
      <c r="E42" s="12">
        <v>0.1245966296188693</v>
      </c>
      <c r="F42" s="12">
        <v>0.14422327520281314</v>
      </c>
      <c r="G42" s="12">
        <v>0.14263648112132116</v>
      </c>
      <c r="H42" s="12">
        <v>0.16446551462741651</v>
      </c>
      <c r="I42" s="12">
        <v>0.17835885622870171</v>
      </c>
      <c r="J42" s="12">
        <v>0.19356637876530439</v>
      </c>
      <c r="K42" s="12">
        <v>0.23370503233432122</v>
      </c>
      <c r="L42" s="12">
        <v>0.2648275730078144</v>
      </c>
    </row>
    <row r="43" spans="1:12" s="3" customFormat="1" ht="13.5" x14ac:dyDescent="0.2">
      <c r="C43" s="6"/>
      <c r="D43" s="6"/>
      <c r="E43" s="6"/>
      <c r="F43" s="6"/>
      <c r="G43" s="6"/>
      <c r="H43" s="6"/>
      <c r="I43" s="6"/>
      <c r="J43" s="6"/>
      <c r="K43" s="6"/>
      <c r="L43" s="6"/>
    </row>
    <row r="44" spans="1:12" s="3" customFormat="1" ht="20.25" x14ac:dyDescent="0.2">
      <c r="A44" s="14" t="s">
        <v>30</v>
      </c>
      <c r="C44" s="6"/>
      <c r="D44" s="6"/>
      <c r="E44" s="6"/>
      <c r="F44" s="6"/>
      <c r="G44" s="6"/>
      <c r="H44" s="6"/>
      <c r="I44" s="6"/>
      <c r="J44" s="6"/>
      <c r="K44" s="6"/>
      <c r="L44" s="6"/>
    </row>
    <row r="45" spans="1:12" s="3" customFormat="1" ht="13.5" x14ac:dyDescent="0.2">
      <c r="A45" s="15" t="s">
        <v>31</v>
      </c>
      <c r="B45" s="15"/>
      <c r="C45" s="6">
        <v>412.65020444543944</v>
      </c>
      <c r="D45" s="6">
        <v>443.89489400142236</v>
      </c>
      <c r="E45" s="6">
        <v>491.36551683816811</v>
      </c>
      <c r="F45" s="6">
        <v>534.84530160962674</v>
      </c>
      <c r="G45" s="6">
        <v>565.20153279904127</v>
      </c>
      <c r="H45" s="6">
        <v>616.82464543027288</v>
      </c>
      <c r="I45" s="6">
        <v>664.76220823714289</v>
      </c>
      <c r="J45" s="6">
        <v>738.01404760193486</v>
      </c>
      <c r="K45" s="6">
        <v>876.97435133548277</v>
      </c>
      <c r="L45" s="6">
        <v>1072.5945972352997</v>
      </c>
    </row>
    <row r="46" spans="1:12" s="3" customFormat="1" ht="13.5" x14ac:dyDescent="0.2">
      <c r="A46" s="15" t="s">
        <v>32</v>
      </c>
      <c r="B46" s="15"/>
      <c r="C46" s="6">
        <v>1040.91430209229</v>
      </c>
      <c r="D46" s="6">
        <v>1075.4275341549633</v>
      </c>
      <c r="E46" s="6">
        <v>1058.8277443393522</v>
      </c>
      <c r="F46" s="6">
        <v>1227.118563103086</v>
      </c>
      <c r="G46" s="6">
        <v>1128.1885927199771</v>
      </c>
      <c r="H46" s="6">
        <v>1105.9774343883582</v>
      </c>
      <c r="I46" s="6">
        <v>1139.106418740166</v>
      </c>
      <c r="J46" s="6">
        <v>1373.88346140045</v>
      </c>
      <c r="K46" s="6">
        <v>1492.7395624343173</v>
      </c>
      <c r="L46" s="6">
        <v>1311.8276297013545</v>
      </c>
    </row>
    <row r="47" spans="1:12" s="3" customFormat="1" ht="13.5" x14ac:dyDescent="0.2">
      <c r="A47" s="15" t="s">
        <v>33</v>
      </c>
      <c r="B47" s="15"/>
      <c r="C47" s="6">
        <v>2.9319538343419618</v>
      </c>
      <c r="D47" s="6">
        <v>2.4515076177901269</v>
      </c>
      <c r="E47" s="6">
        <v>48.225989199404786</v>
      </c>
      <c r="F47" s="6">
        <v>86.687826234149327</v>
      </c>
      <c r="G47" s="6">
        <v>70.552227429520016</v>
      </c>
      <c r="H47" s="6">
        <v>79.209548310114101</v>
      </c>
      <c r="I47" s="6">
        <v>127.27812703704559</v>
      </c>
      <c r="J47" s="6">
        <v>23.006239998278502</v>
      </c>
      <c r="K47" s="6">
        <v>27.200280606237214</v>
      </c>
      <c r="L47" s="6">
        <v>28.352250239122739</v>
      </c>
    </row>
    <row r="48" spans="1:12" s="3" customFormat="1" ht="13.5" x14ac:dyDescent="0.2">
      <c r="A48" s="3" t="s">
        <v>34</v>
      </c>
      <c r="B48" s="15"/>
      <c r="C48" s="6">
        <v>1456.4964603720714</v>
      </c>
      <c r="D48" s="6">
        <v>1521.7739357741759</v>
      </c>
      <c r="E48" s="6">
        <v>1598.419250376925</v>
      </c>
      <c r="F48" s="6">
        <v>1848.6516909468619</v>
      </c>
      <c r="G48" s="6">
        <v>1763.9423529485384</v>
      </c>
      <c r="H48" s="6">
        <v>1802.0116281287453</v>
      </c>
      <c r="I48" s="6">
        <v>1931.1467540143544</v>
      </c>
      <c r="J48" s="6">
        <v>2134.9037490006635</v>
      </c>
      <c r="K48" s="6">
        <v>2396.9141943760374</v>
      </c>
      <c r="L48" s="6">
        <v>2412.7744771757771</v>
      </c>
    </row>
    <row r="49" spans="1:12" ht="13.5" x14ac:dyDescent="0.2">
      <c r="A49" s="3" t="s">
        <v>35</v>
      </c>
      <c r="B49" s="3"/>
      <c r="C49" s="6"/>
      <c r="D49" s="6"/>
      <c r="E49" s="6"/>
      <c r="F49" s="6"/>
      <c r="G49" s="6"/>
      <c r="H49" s="6"/>
      <c r="I49" s="6"/>
      <c r="J49" s="6"/>
      <c r="K49" s="6"/>
      <c r="L49" s="6"/>
    </row>
    <row r="50" spans="1:12" s="3" customFormat="1" ht="13.5" x14ac:dyDescent="0.2">
      <c r="A50" s="1"/>
      <c r="B50" s="1"/>
      <c r="C50" s="1"/>
      <c r="D50" s="1"/>
      <c r="E50" s="1"/>
      <c r="F50" s="1"/>
      <c r="G50" s="1"/>
      <c r="H50" s="1"/>
      <c r="I50" s="1"/>
      <c r="J50" s="1"/>
      <c r="K50" s="1"/>
      <c r="L50" s="1"/>
    </row>
    <row r="51" spans="1:12" ht="20.25" x14ac:dyDescent="0.2">
      <c r="A51" s="16" t="s">
        <v>36</v>
      </c>
      <c r="B51" s="15"/>
      <c r="C51" s="6"/>
      <c r="D51" s="6"/>
      <c r="E51" s="6"/>
      <c r="F51" s="6"/>
      <c r="G51" s="6"/>
      <c r="H51" s="6"/>
      <c r="I51" s="6"/>
      <c r="J51" s="6"/>
      <c r="K51" s="6"/>
      <c r="L51" s="6"/>
    </row>
    <row r="52" spans="1:12" ht="13.5" x14ac:dyDescent="0.2">
      <c r="A52" s="15" t="s">
        <v>37</v>
      </c>
      <c r="B52" s="15"/>
      <c r="C52" s="6">
        <v>0</v>
      </c>
      <c r="D52" s="6">
        <v>0</v>
      </c>
      <c r="E52" s="6">
        <v>0</v>
      </c>
      <c r="F52" s="6">
        <v>0</v>
      </c>
      <c r="G52" s="6">
        <v>0</v>
      </c>
      <c r="H52" s="6">
        <v>0</v>
      </c>
      <c r="I52" s="6">
        <v>0</v>
      </c>
      <c r="J52" s="6">
        <v>0</v>
      </c>
      <c r="K52" s="6">
        <v>0</v>
      </c>
      <c r="L52" s="6">
        <v>0</v>
      </c>
    </row>
    <row r="53" spans="1:12" s="3" customFormat="1" ht="13.5" x14ac:dyDescent="0.2">
      <c r="A53" s="15" t="s">
        <v>38</v>
      </c>
      <c r="B53" s="15"/>
      <c r="C53" s="6">
        <v>0</v>
      </c>
      <c r="D53" s="6">
        <v>0</v>
      </c>
      <c r="E53" s="6">
        <v>0</v>
      </c>
      <c r="F53" s="6">
        <v>0</v>
      </c>
      <c r="G53" s="6">
        <v>0</v>
      </c>
      <c r="H53" s="6">
        <v>0</v>
      </c>
      <c r="I53" s="6">
        <v>0</v>
      </c>
      <c r="J53" s="6">
        <v>0</v>
      </c>
      <c r="K53" s="6">
        <v>0</v>
      </c>
      <c r="L53" s="6">
        <v>0</v>
      </c>
    </row>
    <row r="54" spans="1:12" s="3" customFormat="1" ht="13.5" x14ac:dyDescent="0.2">
      <c r="A54" s="15"/>
      <c r="B54" s="15"/>
      <c r="C54" s="6"/>
      <c r="D54" s="6"/>
      <c r="E54" s="6"/>
      <c r="F54" s="6"/>
      <c r="G54" s="6"/>
      <c r="H54" s="6"/>
      <c r="I54" s="6"/>
      <c r="J54" s="6"/>
      <c r="K54" s="6"/>
      <c r="L54" s="6"/>
    </row>
    <row r="55" spans="1:12" s="3" customFormat="1" ht="13.5" x14ac:dyDescent="0.2">
      <c r="A55" s="8" t="s">
        <v>39</v>
      </c>
      <c r="B55" s="15"/>
      <c r="C55" s="9">
        <v>1456.4964603720714</v>
      </c>
      <c r="D55" s="9">
        <v>1521.7739357741759</v>
      </c>
      <c r="E55" s="9">
        <v>1598.419250376925</v>
      </c>
      <c r="F55" s="9">
        <v>1848.6516909468619</v>
      </c>
      <c r="G55" s="9">
        <v>1763.9423529485384</v>
      </c>
      <c r="H55" s="9">
        <v>1802.0116281287453</v>
      </c>
      <c r="I55" s="9">
        <v>1931.1467540143544</v>
      </c>
      <c r="J55" s="9">
        <v>2134.9037490006635</v>
      </c>
      <c r="K55" s="9">
        <v>2396.9141943760374</v>
      </c>
      <c r="L55" s="9">
        <v>2412.7744771757771</v>
      </c>
    </row>
    <row r="57" spans="1:12" s="3" customFormat="1" ht="20.25" x14ac:dyDescent="0.2">
      <c r="A57" s="16" t="s">
        <v>40</v>
      </c>
      <c r="C57" s="6"/>
      <c r="D57" s="6"/>
      <c r="E57" s="6"/>
      <c r="F57" s="6"/>
      <c r="G57" s="6"/>
      <c r="H57" s="6"/>
      <c r="I57" s="6"/>
      <c r="J57" s="6"/>
      <c r="K57" s="6"/>
      <c r="L57" s="6"/>
    </row>
    <row r="58" spans="1:12" s="3" customFormat="1" ht="13.5" x14ac:dyDescent="0.2">
      <c r="A58" s="3" t="s">
        <v>41</v>
      </c>
      <c r="C58" s="6">
        <v>21119.592982707556</v>
      </c>
      <c r="D58" s="6">
        <v>21630.689380911437</v>
      </c>
      <c r="E58" s="6">
        <v>22180.742882392278</v>
      </c>
      <c r="F58" s="6">
        <v>22671.562816470814</v>
      </c>
      <c r="G58" s="6">
        <v>22010.299512754369</v>
      </c>
      <c r="H58" s="6">
        <v>21221.204882010126</v>
      </c>
      <c r="I58" s="6">
        <v>19631.874032674121</v>
      </c>
      <c r="J58" s="6">
        <v>19558.327266647557</v>
      </c>
      <c r="K58" s="6">
        <v>17755.75699818477</v>
      </c>
      <c r="L58" s="6">
        <v>15968.05938186682</v>
      </c>
    </row>
    <row r="59" spans="1:12" s="3" customFormat="1" ht="13.5" x14ac:dyDescent="0.2">
      <c r="A59" s="1"/>
      <c r="B59" s="1"/>
      <c r="C59" s="1"/>
      <c r="D59" s="1"/>
      <c r="E59" s="1"/>
      <c r="F59" s="1"/>
      <c r="G59" s="1"/>
      <c r="H59" s="1"/>
      <c r="I59" s="1"/>
      <c r="J59" s="1"/>
      <c r="K59" s="1"/>
      <c r="L59" s="1"/>
    </row>
    <row r="60" spans="1:12" s="3" customFormat="1" ht="20.25" x14ac:dyDescent="0.2">
      <c r="A60" s="16" t="s">
        <v>42</v>
      </c>
      <c r="B60" s="1"/>
      <c r="C60" s="1"/>
      <c r="D60" s="1"/>
      <c r="E60" s="1"/>
      <c r="F60" s="1"/>
      <c r="G60" s="1"/>
      <c r="H60" s="1"/>
      <c r="I60" s="1"/>
      <c r="J60" s="1"/>
      <c r="K60" s="1"/>
      <c r="L60" s="1"/>
    </row>
    <row r="61" spans="1:12" s="3" customFormat="1" ht="13.5" x14ac:dyDescent="0.2">
      <c r="A61" s="1" t="s">
        <v>43</v>
      </c>
      <c r="B61" s="1"/>
      <c r="C61" s="6">
        <v>21119.592982707556</v>
      </c>
      <c r="D61" s="6">
        <v>21630.689380911437</v>
      </c>
      <c r="E61" s="6">
        <v>22180.742882392278</v>
      </c>
      <c r="F61" s="6">
        <v>22671.562816470814</v>
      </c>
      <c r="G61" s="6">
        <v>22010.299512754369</v>
      </c>
      <c r="H61" s="6">
        <v>21280.272982300845</v>
      </c>
      <c r="I61" s="6">
        <v>19704.414100024205</v>
      </c>
      <c r="J61" s="6">
        <v>19640.818734162462</v>
      </c>
      <c r="K61" s="6">
        <v>17857.278924238082</v>
      </c>
      <c r="L61" s="6">
        <v>16094.841153156023</v>
      </c>
    </row>
    <row r="62" spans="1:12" s="3" customFormat="1" ht="13.5" x14ac:dyDescent="0.2">
      <c r="A62" s="8" t="s">
        <v>44</v>
      </c>
      <c r="C62" s="6">
        <v>21119.592982707556</v>
      </c>
      <c r="D62" s="6">
        <v>21630.689380911437</v>
      </c>
      <c r="E62" s="6">
        <v>22180.742882392278</v>
      </c>
      <c r="F62" s="6">
        <v>22671.562816470814</v>
      </c>
      <c r="G62" s="6">
        <v>22010.299512754369</v>
      </c>
      <c r="H62" s="6">
        <v>21280.272982300845</v>
      </c>
      <c r="I62" s="6">
        <v>19704.414100024205</v>
      </c>
      <c r="J62" s="6">
        <v>19640.818734162462</v>
      </c>
      <c r="K62" s="6">
        <v>17857.278924238082</v>
      </c>
      <c r="L62" s="6">
        <v>16094.841153156023</v>
      </c>
    </row>
    <row r="63" spans="1:12" s="4" customFormat="1" ht="20.25" x14ac:dyDescent="0.2">
      <c r="A63" s="3"/>
      <c r="B63" s="3"/>
      <c r="C63" s="3"/>
      <c r="D63" s="3"/>
      <c r="E63" s="3"/>
      <c r="F63" s="3"/>
      <c r="G63" s="3"/>
      <c r="H63" s="3"/>
      <c r="I63" s="3"/>
      <c r="J63" s="3"/>
      <c r="K63" s="3"/>
      <c r="L63" s="3"/>
    </row>
    <row r="64" spans="1:12" s="3" customFormat="1" ht="21" thickBot="1" x14ac:dyDescent="0.25">
      <c r="A64" s="10" t="s">
        <v>45</v>
      </c>
      <c r="B64" s="11"/>
      <c r="C64" s="12">
        <v>6.8964229640440106E-2</v>
      </c>
      <c r="D64" s="12">
        <v>7.035253980934629E-2</v>
      </c>
      <c r="E64" s="12">
        <v>7.2063377626806036E-2</v>
      </c>
      <c r="F64" s="12">
        <v>8.1540549538288667E-2</v>
      </c>
      <c r="G64" s="12">
        <v>8.0141678759363622E-2</v>
      </c>
      <c r="H64" s="12">
        <v>8.4679911278746675E-2</v>
      </c>
      <c r="I64" s="12">
        <v>9.8005794245462102E-2</v>
      </c>
      <c r="J64" s="12">
        <v>0.1086972889417943</v>
      </c>
      <c r="K64" s="12">
        <v>0.13422617211419891</v>
      </c>
      <c r="L64" s="12">
        <v>0.14990980365796641</v>
      </c>
    </row>
    <row r="65" spans="1:27" s="3" customFormat="1" ht="15" customHeight="1" x14ac:dyDescent="0.2">
      <c r="A65" s="3" t="s">
        <v>46</v>
      </c>
    </row>
    <row r="66" spans="1:27" s="3" customFormat="1" ht="22.5" customHeight="1" x14ac:dyDescent="0.2">
      <c r="J66" s="144" t="s">
        <v>47</v>
      </c>
      <c r="K66" s="144"/>
      <c r="L66" s="144"/>
      <c r="M66" s="144"/>
      <c r="N66" s="144"/>
      <c r="O66" s="144"/>
      <c r="P66" s="144"/>
      <c r="Q66" s="144"/>
      <c r="R66" s="17"/>
      <c r="S66" s="5"/>
      <c r="AA66" s="8"/>
    </row>
    <row r="67" spans="1:27" s="3" customFormat="1" ht="22.5" customHeight="1" x14ac:dyDescent="0.2">
      <c r="D67" s="99" t="s">
        <v>48</v>
      </c>
      <c r="E67" s="19"/>
      <c r="F67" s="20"/>
      <c r="G67" s="20"/>
      <c r="H67" s="20"/>
      <c r="I67" s="21"/>
      <c r="J67" s="144" t="s">
        <v>49</v>
      </c>
      <c r="K67" s="144"/>
      <c r="L67" s="144" t="s">
        <v>50</v>
      </c>
      <c r="M67" s="144"/>
      <c r="N67" s="144" t="s">
        <v>51</v>
      </c>
      <c r="O67" s="144"/>
      <c r="P67" s="144" t="s">
        <v>52</v>
      </c>
      <c r="Q67" s="144"/>
      <c r="R67" s="22"/>
      <c r="S67" s="23" t="s">
        <v>53</v>
      </c>
    </row>
    <row r="68" spans="1:27" s="3" customFormat="1" ht="22.5" customHeight="1" x14ac:dyDescent="0.2">
      <c r="D68" s="98">
        <v>6.9000000000000006E-2</v>
      </c>
      <c r="J68" s="143">
        <v>9.1200000000000003E-2</v>
      </c>
      <c r="K68" s="143"/>
      <c r="L68" s="143">
        <v>0.1023</v>
      </c>
      <c r="M68" s="143"/>
      <c r="N68" s="143">
        <v>0.11895</v>
      </c>
      <c r="O68" s="143"/>
      <c r="P68" s="143">
        <v>0.14115</v>
      </c>
      <c r="Q68" s="143"/>
      <c r="R68" s="26"/>
      <c r="S68" s="27">
        <v>0.18</v>
      </c>
    </row>
    <row r="69" spans="1:27" s="28" customFormat="1" ht="15" customHeight="1" x14ac:dyDescent="0.2"/>
    <row r="72" spans="1:27" ht="15" customHeight="1" x14ac:dyDescent="0.2">
      <c r="A72" s="3"/>
      <c r="B72" s="3"/>
      <c r="C72" s="6"/>
      <c r="D72" s="6"/>
      <c r="E72" s="6"/>
      <c r="F72" s="6"/>
      <c r="G72" s="6"/>
      <c r="H72" s="6"/>
      <c r="I72" s="6"/>
      <c r="J72" s="6"/>
      <c r="K72" s="6"/>
      <c r="L72" s="6"/>
      <c r="M72" s="6"/>
      <c r="N72" s="6"/>
      <c r="O72" s="6"/>
      <c r="P72" s="6"/>
      <c r="Q72" s="6"/>
      <c r="R72" s="6"/>
      <c r="S72" s="6"/>
    </row>
    <row r="73" spans="1:27" s="28" customFormat="1" ht="15" customHeight="1" x14ac:dyDescent="0.2"/>
    <row r="74" spans="1:27" s="28" customFormat="1" ht="15" customHeight="1" x14ac:dyDescent="0.2"/>
    <row r="75" spans="1:27" s="28" customFormat="1" ht="15" customHeight="1" x14ac:dyDescent="0.2"/>
    <row r="76" spans="1:27" s="28" customFormat="1" ht="15" customHeight="1" x14ac:dyDescent="0.2"/>
    <row r="77" spans="1:27" s="28" customFormat="1" ht="15" customHeight="1" x14ac:dyDescent="0.2"/>
    <row r="78" spans="1:27" s="28" customFormat="1" ht="15" customHeight="1" x14ac:dyDescent="0.2"/>
    <row r="79" spans="1:27" s="28" customFormat="1" ht="15" customHeight="1" x14ac:dyDescent="0.2">
      <c r="T79" s="29"/>
    </row>
    <row r="80" spans="1:27" s="28" customFormat="1" ht="15" customHeight="1" x14ac:dyDescent="0.2"/>
    <row r="81" spans="1:1" s="28" customFormat="1" ht="13.5" x14ac:dyDescent="0.2"/>
    <row r="82" spans="1:1" s="28" customFormat="1" ht="13.5" x14ac:dyDescent="0.2"/>
    <row r="83" spans="1:1" s="28" customFormat="1" ht="13.5" x14ac:dyDescent="0.2"/>
    <row r="84" spans="1:1" s="28" customFormat="1" ht="13.5" x14ac:dyDescent="0.2"/>
    <row r="85" spans="1:1" s="3" customFormat="1" ht="13.5" x14ac:dyDescent="0.2"/>
    <row r="86" spans="1:1" s="3" customFormat="1" ht="13.5" x14ac:dyDescent="0.2"/>
    <row r="87" spans="1:1" s="3" customFormat="1" ht="13.5" x14ac:dyDescent="0.2"/>
    <row r="88" spans="1:1" s="3" customFormat="1" ht="13.5" x14ac:dyDescent="0.2"/>
    <row r="90" spans="1:1" s="28" customFormat="1" ht="13.5" x14ac:dyDescent="0.2">
      <c r="A90" s="30"/>
    </row>
    <row r="98" s="28" customFormat="1" ht="13.5" x14ac:dyDescent="0.2"/>
    <row r="99" s="28" customFormat="1" ht="13.5" x14ac:dyDescent="0.2"/>
    <row r="100" s="28" customFormat="1" ht="13.5" x14ac:dyDescent="0.2"/>
    <row r="101" s="28" customFormat="1" ht="13.5" x14ac:dyDescent="0.2"/>
    <row r="200" spans="1:2" s="3" customFormat="1" ht="13.5" x14ac:dyDescent="0.2">
      <c r="A200" s="31">
        <v>41.868000000000002</v>
      </c>
      <c r="B200" s="8" t="s">
        <v>54</v>
      </c>
    </row>
    <row r="201" spans="1:2" s="3" customFormat="1" ht="13.5" x14ac:dyDescent="0.2">
      <c r="A201" s="31">
        <v>10</v>
      </c>
      <c r="B201" s="8" t="s">
        <v>55</v>
      </c>
    </row>
    <row r="202" spans="1:2" s="3" customFormat="1" ht="13.5" x14ac:dyDescent="0.2">
      <c r="A202" s="31">
        <v>1</v>
      </c>
      <c r="B202" s="8" t="s">
        <v>56</v>
      </c>
    </row>
    <row r="203" spans="1:2" s="3" customFormat="1" ht="13.5" x14ac:dyDescent="0.2">
      <c r="A203" s="31">
        <v>11.63</v>
      </c>
      <c r="B203" s="8" t="s">
        <v>57</v>
      </c>
    </row>
    <row r="204" spans="1:2" s="3" customFormat="1" ht="13.5" x14ac:dyDescent="0.2">
      <c r="A204" s="31">
        <v>39.68</v>
      </c>
      <c r="B204" s="8" t="s">
        <v>58</v>
      </c>
    </row>
  </sheetData>
  <mergeCells count="10">
    <mergeCell ref="J68:K68"/>
    <mergeCell ref="L68:M68"/>
    <mergeCell ref="N68:O68"/>
    <mergeCell ref="P68:Q68"/>
    <mergeCell ref="H1:K2"/>
    <mergeCell ref="J66:Q66"/>
    <mergeCell ref="J67:K67"/>
    <mergeCell ref="L67:M67"/>
    <mergeCell ref="N67:O67"/>
    <mergeCell ref="P67:Q6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A204"/>
  <sheetViews>
    <sheetView workbookViewId="0"/>
  </sheetViews>
  <sheetFormatPr defaultColWidth="9.140625" defaultRowHeight="12.75" x14ac:dyDescent="0.2"/>
  <cols>
    <col min="1" max="19" width="11.42578125" style="1" customWidth="1"/>
    <col min="20" max="26" width="9.140625" style="1"/>
    <col min="27" max="27" width="11.28515625" style="1" bestFit="1" customWidth="1"/>
    <col min="28" max="16384" width="9.140625" style="1"/>
  </cols>
  <sheetData>
    <row r="1" spans="1:27" ht="12.75" customHeight="1" x14ac:dyDescent="0.2">
      <c r="A1" s="88" t="s">
        <v>135</v>
      </c>
      <c r="H1" s="142" t="s">
        <v>69</v>
      </c>
      <c r="I1" s="142"/>
      <c r="J1" s="142"/>
      <c r="K1" s="142"/>
      <c r="AA1" s="2">
        <v>1</v>
      </c>
    </row>
    <row r="2" spans="1:27" ht="12.75" customHeight="1" x14ac:dyDescent="0.2">
      <c r="A2" s="102"/>
      <c r="B2" s="103"/>
      <c r="H2" s="142"/>
      <c r="I2" s="142"/>
      <c r="J2" s="142"/>
      <c r="K2" s="142"/>
    </row>
    <row r="4" spans="1:27" s="3" customFormat="1" ht="22.5" customHeight="1" x14ac:dyDescent="0.2"/>
    <row r="5" spans="1:27" s="4" customFormat="1" ht="27" customHeight="1" x14ac:dyDescent="0.2">
      <c r="C5" s="5">
        <v>2004</v>
      </c>
      <c r="D5" s="5">
        <v>2005</v>
      </c>
      <c r="E5" s="5">
        <v>2006</v>
      </c>
      <c r="F5" s="5">
        <v>2007</v>
      </c>
      <c r="G5" s="5">
        <v>2008</v>
      </c>
      <c r="H5" s="5">
        <v>2009</v>
      </c>
      <c r="I5" s="5">
        <v>2010</v>
      </c>
      <c r="J5" s="5">
        <v>2011</v>
      </c>
      <c r="K5" s="5">
        <v>2012</v>
      </c>
      <c r="L5" s="5">
        <v>2013</v>
      </c>
    </row>
    <row r="6" spans="1:27" s="4" customFormat="1" ht="27" customHeight="1" x14ac:dyDescent="0.2">
      <c r="A6" s="5" t="s">
        <v>1</v>
      </c>
    </row>
    <row r="7" spans="1:27" s="3" customFormat="1" ht="15" customHeight="1" x14ac:dyDescent="0.2">
      <c r="A7" s="3" t="s">
        <v>2</v>
      </c>
      <c r="C7" s="6">
        <v>2782.3420606391146</v>
      </c>
      <c r="D7" s="6">
        <v>2723.4706051898293</v>
      </c>
      <c r="E7" s="6">
        <v>2703.0847309209953</v>
      </c>
      <c r="F7" s="6">
        <v>2738.212288832091</v>
      </c>
      <c r="G7" s="6">
        <v>2717.3507852186372</v>
      </c>
      <c r="H7" s="6">
        <v>2677.9235145115604</v>
      </c>
      <c r="I7" s="6">
        <v>2789.8022897470883</v>
      </c>
      <c r="J7" s="6">
        <v>2702.0683388510329</v>
      </c>
      <c r="K7" s="6">
        <v>2588.5816197603481</v>
      </c>
      <c r="L7" s="6">
        <v>2653.6343228795013</v>
      </c>
    </row>
    <row r="8" spans="1:27" s="3" customFormat="1" ht="15" customHeight="1" x14ac:dyDescent="0.2">
      <c r="A8" s="3" t="s">
        <v>3</v>
      </c>
      <c r="C8" s="6">
        <v>1392.3193413113129</v>
      </c>
      <c r="D8" s="6">
        <v>1782.4136287091421</v>
      </c>
      <c r="E8" s="6">
        <v>2072.2475384332133</v>
      </c>
      <c r="F8" s="6">
        <v>2489.2115539183278</v>
      </c>
      <c r="G8" s="6">
        <v>2905.608835323701</v>
      </c>
      <c r="H8" s="6">
        <v>3292.7681164600963</v>
      </c>
      <c r="I8" s="6">
        <v>3672.0844508253927</v>
      </c>
      <c r="J8" s="6">
        <v>3838.6930959236292</v>
      </c>
      <c r="K8" s="6">
        <v>4090.4631169541699</v>
      </c>
      <c r="L8" s="6">
        <v>4326.9876442275317</v>
      </c>
    </row>
    <row r="9" spans="1:27" s="3" customFormat="1" ht="15" customHeight="1" x14ac:dyDescent="0.2">
      <c r="A9" s="3" t="s">
        <v>4</v>
      </c>
      <c r="C9" s="6">
        <v>4.8175408426483228</v>
      </c>
      <c r="D9" s="6">
        <v>3.5359415305245054</v>
      </c>
      <c r="E9" s="6">
        <v>10.22596732588134</v>
      </c>
      <c r="F9" s="6">
        <v>43.733018056749785</v>
      </c>
      <c r="G9" s="6">
        <v>221.65391229578674</v>
      </c>
      <c r="H9" s="6">
        <v>521.41771281169383</v>
      </c>
      <c r="I9" s="6">
        <v>617.86337059329321</v>
      </c>
      <c r="J9" s="6">
        <v>808.22080825451428</v>
      </c>
      <c r="K9" s="6">
        <v>1029.0371453138434</v>
      </c>
      <c r="L9" s="6">
        <v>1091.2883061049013</v>
      </c>
    </row>
    <row r="10" spans="1:27" s="3" customFormat="1" ht="15" customHeight="1" x14ac:dyDescent="0.2">
      <c r="A10" s="3" t="s">
        <v>5</v>
      </c>
      <c r="C10" s="6">
        <v>190.33009458297508</v>
      </c>
      <c r="D10" s="6">
        <v>135.70386930352538</v>
      </c>
      <c r="E10" s="6">
        <v>135.2536543422184</v>
      </c>
      <c r="F10" s="6">
        <v>133.53396388650043</v>
      </c>
      <c r="G10" s="6">
        <v>162.33877901977644</v>
      </c>
      <c r="H10" s="6">
        <v>188.90799656061907</v>
      </c>
      <c r="I10" s="6">
        <v>215.64918314703354</v>
      </c>
      <c r="J10" s="6">
        <v>258.89939810834051</v>
      </c>
      <c r="K10" s="6">
        <v>292.0034393809114</v>
      </c>
      <c r="L10" s="6">
        <v>325.79535683576955</v>
      </c>
    </row>
    <row r="11" spans="1:27" s="3" customFormat="1" ht="15" customHeight="1" x14ac:dyDescent="0.2">
      <c r="A11" s="3" t="s">
        <v>6</v>
      </c>
      <c r="C11" s="6">
        <v>95.963886500430107</v>
      </c>
      <c r="D11" s="6">
        <v>92.399398108340478</v>
      </c>
      <c r="E11" s="6">
        <v>103.26741186586445</v>
      </c>
      <c r="F11" s="6">
        <v>115.64918314703337</v>
      </c>
      <c r="G11" s="6">
        <v>117.4949269131556</v>
      </c>
      <c r="H11" s="6">
        <v>111.00601891659468</v>
      </c>
      <c r="I11" s="7">
        <v>129.57867583834943</v>
      </c>
      <c r="J11" s="6">
        <v>137.40326741186524</v>
      </c>
      <c r="K11" s="6">
        <v>135.94153052450545</v>
      </c>
      <c r="L11" s="6">
        <v>129.23473774720708</v>
      </c>
    </row>
    <row r="12" spans="1:27" s="3" customFormat="1" ht="15" customHeight="1" x14ac:dyDescent="0.2">
      <c r="A12" s="8" t="s">
        <v>7</v>
      </c>
      <c r="B12" s="8"/>
      <c r="C12" s="9">
        <v>4465.7729238764814</v>
      </c>
      <c r="D12" s="9">
        <v>4737.5234428413623</v>
      </c>
      <c r="E12" s="9">
        <v>5024.0793028881726</v>
      </c>
      <c r="F12" s="9">
        <v>5520.3400078407021</v>
      </c>
      <c r="G12" s="9">
        <v>6124.4472387710575</v>
      </c>
      <c r="H12" s="9">
        <v>6792.0233592605628</v>
      </c>
      <c r="I12" s="9">
        <v>7424.9779701511579</v>
      </c>
      <c r="J12" s="9">
        <v>7745.2849085493817</v>
      </c>
      <c r="K12" s="9">
        <v>8136.0268519337778</v>
      </c>
      <c r="L12" s="9">
        <v>8526.9403677949103</v>
      </c>
    </row>
    <row r="13" spans="1:27" s="3" customFormat="1" ht="15" customHeight="1" x14ac:dyDescent="0.2">
      <c r="A13" s="3" t="s">
        <v>8</v>
      </c>
    </row>
    <row r="14" spans="1:27" s="3" customFormat="1" ht="15" customHeight="1" x14ac:dyDescent="0.2"/>
    <row r="15" spans="1:27" s="4" customFormat="1" ht="27" customHeight="1" x14ac:dyDescent="0.2">
      <c r="A15" s="5" t="s">
        <v>9</v>
      </c>
    </row>
    <row r="16" spans="1:27" s="3" customFormat="1" ht="15" customHeight="1" x14ac:dyDescent="0.2">
      <c r="A16" s="8" t="s">
        <v>10</v>
      </c>
      <c r="C16" s="9">
        <v>23527.429062768701</v>
      </c>
      <c r="D16" s="9">
        <v>24772.312983662941</v>
      </c>
      <c r="E16" s="9">
        <v>25133.447979363711</v>
      </c>
      <c r="F16" s="9">
        <v>25458.985382631126</v>
      </c>
      <c r="G16" s="9">
        <v>25790.111779879622</v>
      </c>
      <c r="H16" s="9">
        <v>24399.398108340498</v>
      </c>
      <c r="I16" s="9">
        <v>24934.393809114361</v>
      </c>
      <c r="J16" s="9">
        <v>24543.594153052451</v>
      </c>
      <c r="K16" s="9">
        <v>24311.521926053309</v>
      </c>
      <c r="L16" s="9">
        <v>23432.846087704213</v>
      </c>
    </row>
    <row r="17" spans="1:12" s="3" customFormat="1" ht="13.5" x14ac:dyDescent="0.2"/>
    <row r="18" spans="1:12" s="4" customFormat="1" ht="21" thickBot="1" x14ac:dyDescent="0.25">
      <c r="A18" s="10" t="s">
        <v>11</v>
      </c>
      <c r="B18" s="11"/>
      <c r="C18" s="12">
        <v>0.18981134368580052</v>
      </c>
      <c r="D18" s="12">
        <v>0.19124267669174475</v>
      </c>
      <c r="E18" s="12">
        <v>0.19989614266268946</v>
      </c>
      <c r="F18" s="12">
        <v>0.21683267910616899</v>
      </c>
      <c r="G18" s="12">
        <v>0.23747269073680782</v>
      </c>
      <c r="H18" s="12">
        <v>0.27836847979208268</v>
      </c>
      <c r="I18" s="12">
        <v>0.29778056875948911</v>
      </c>
      <c r="J18" s="12">
        <v>0.31557256285490332</v>
      </c>
      <c r="K18" s="12">
        <v>0.33465724098559413</v>
      </c>
      <c r="L18" s="12">
        <v>0.36388837855548434</v>
      </c>
    </row>
    <row r="19" spans="1:12" s="3" customFormat="1" ht="13.5" x14ac:dyDescent="0.2"/>
    <row r="20" spans="1:12" s="4" customFormat="1" ht="20.25" x14ac:dyDescent="0.2">
      <c r="A20" s="5" t="s">
        <v>12</v>
      </c>
    </row>
    <row r="21" spans="1:12" s="3" customFormat="1" ht="13.5" x14ac:dyDescent="0.2">
      <c r="A21" s="3" t="s">
        <v>13</v>
      </c>
      <c r="C21" s="6">
        <v>0</v>
      </c>
      <c r="D21" s="6">
        <v>0</v>
      </c>
      <c r="E21" s="6">
        <v>0</v>
      </c>
      <c r="F21" s="6">
        <v>0</v>
      </c>
      <c r="G21" s="6">
        <v>0</v>
      </c>
      <c r="H21" s="6">
        <v>0</v>
      </c>
      <c r="I21" s="6">
        <v>0</v>
      </c>
      <c r="J21" s="6">
        <v>0</v>
      </c>
      <c r="K21" s="6">
        <v>0</v>
      </c>
      <c r="L21" s="6">
        <v>0</v>
      </c>
    </row>
    <row r="22" spans="1:12" s="3" customFormat="1" ht="13.5" x14ac:dyDescent="0.2">
      <c r="A22" s="3" t="s">
        <v>14</v>
      </c>
      <c r="C22" s="6">
        <v>450.1289767841788</v>
      </c>
      <c r="D22" s="6">
        <v>461.1349957007738</v>
      </c>
      <c r="E22" s="6">
        <v>325.79535683576955</v>
      </c>
      <c r="F22" s="6">
        <v>237.74720550300944</v>
      </c>
      <c r="G22" s="6">
        <v>268.27171109200344</v>
      </c>
      <c r="H22" s="6">
        <v>256.6638005159071</v>
      </c>
      <c r="I22" s="6">
        <v>277.04213241616509</v>
      </c>
      <c r="J22" s="6">
        <v>388.2201203783319</v>
      </c>
      <c r="K22" s="6">
        <v>383.06104901117794</v>
      </c>
      <c r="L22" s="6">
        <v>369.9054170249355</v>
      </c>
    </row>
    <row r="23" spans="1:12" s="3" customFormat="1" ht="13.5" x14ac:dyDescent="0.2">
      <c r="A23" s="3" t="s">
        <v>15</v>
      </c>
      <c r="C23" s="6">
        <v>172.90934899999999</v>
      </c>
      <c r="D23" s="6">
        <v>255.640176</v>
      </c>
      <c r="E23" s="6">
        <v>169.92052799999999</v>
      </c>
      <c r="F23" s="6">
        <v>379.54872</v>
      </c>
      <c r="G23" s="6">
        <v>608.88268800000003</v>
      </c>
      <c r="H23" s="6">
        <v>1054.4261799999999</v>
      </c>
      <c r="I23" s="6">
        <v>1411.6310900000001</v>
      </c>
      <c r="J23" s="6">
        <v>1691.3916300000001</v>
      </c>
      <c r="K23" s="6">
        <v>2088.5784800000001</v>
      </c>
      <c r="L23" s="6">
        <v>872.69454093818661</v>
      </c>
    </row>
    <row r="24" spans="1:12" s="3" customFormat="1" ht="13.5" x14ac:dyDescent="0.2">
      <c r="A24" s="3" t="s">
        <v>16</v>
      </c>
      <c r="C24" s="6">
        <v>172.90934899999999</v>
      </c>
      <c r="D24" s="6">
        <v>255.640176</v>
      </c>
      <c r="E24" s="6">
        <v>169.92052799999999</v>
      </c>
      <c r="F24" s="6">
        <v>379.54872</v>
      </c>
      <c r="G24" s="6">
        <v>608.88268800000003</v>
      </c>
      <c r="H24" s="6">
        <v>1054.4261799999999</v>
      </c>
      <c r="I24" s="7">
        <v>1411.6310900000001</v>
      </c>
      <c r="J24" s="6">
        <v>0</v>
      </c>
      <c r="K24" s="6">
        <v>0</v>
      </c>
      <c r="L24" s="6">
        <v>0</v>
      </c>
    </row>
    <row r="25" spans="1:12" s="3" customFormat="1" ht="13.5" x14ac:dyDescent="0.2">
      <c r="A25" s="8" t="s">
        <v>17</v>
      </c>
      <c r="C25" s="9">
        <v>258.34893491531949</v>
      </c>
      <c r="D25" s="9">
        <v>343.16882915450969</v>
      </c>
      <c r="E25" s="9">
        <v>231.76018244759226</v>
      </c>
      <c r="F25" s="9">
        <v>425.01613195637782</v>
      </c>
      <c r="G25" s="9">
        <v>662.50916823281091</v>
      </c>
      <c r="H25" s="9">
        <v>1110.0792794954355</v>
      </c>
      <c r="I25" s="9">
        <v>1477.4210306323298</v>
      </c>
      <c r="J25" s="9">
        <v>108.06824473441563</v>
      </c>
      <c r="K25" s="9">
        <v>114.09202163381785</v>
      </c>
      <c r="L25" s="9">
        <v>116.75588505413344</v>
      </c>
    </row>
    <row r="26" spans="1:12" s="3" customFormat="1" ht="13.5" x14ac:dyDescent="0.2">
      <c r="C26" s="6"/>
      <c r="D26" s="6"/>
      <c r="E26" s="6"/>
      <c r="F26" s="6"/>
      <c r="G26" s="6"/>
      <c r="H26" s="6"/>
      <c r="I26" s="6"/>
      <c r="J26" s="6"/>
      <c r="K26" s="6"/>
      <c r="L26" s="6"/>
    </row>
    <row r="27" spans="1:12" s="4" customFormat="1" ht="20.25" x14ac:dyDescent="0.2">
      <c r="A27" s="5" t="s">
        <v>18</v>
      </c>
      <c r="C27" s="13"/>
      <c r="D27" s="13"/>
      <c r="E27" s="13"/>
      <c r="F27" s="13"/>
      <c r="G27" s="13"/>
      <c r="H27" s="13"/>
      <c r="I27" s="13"/>
      <c r="J27" s="13"/>
      <c r="K27" s="13"/>
      <c r="L27" s="13"/>
    </row>
    <row r="28" spans="1:12" s="3" customFormat="1" ht="13.5" x14ac:dyDescent="0.2">
      <c r="A28" s="8" t="s">
        <v>19</v>
      </c>
      <c r="C28" s="9">
        <v>33118.500253748258</v>
      </c>
      <c r="D28" s="9">
        <v>34210.51740920914</v>
      </c>
      <c r="E28" s="9">
        <v>34891.196920471579</v>
      </c>
      <c r="F28" s="9">
        <v>35880.623526534822</v>
      </c>
      <c r="G28" s="9">
        <v>34241.489929807583</v>
      </c>
      <c r="H28" s="9">
        <v>32146.85954199484</v>
      </c>
      <c r="I28" s="9">
        <v>31371.079833670585</v>
      </c>
      <c r="J28" s="9">
        <v>29865.080366027512</v>
      </c>
      <c r="K28" s="9">
        <v>27451.497704124584</v>
      </c>
      <c r="L28" s="9">
        <v>26369.532196426866</v>
      </c>
    </row>
    <row r="29" spans="1:12" s="3" customFormat="1" ht="13.5" x14ac:dyDescent="0.2"/>
    <row r="30" spans="1:12" s="4" customFormat="1" ht="21" thickBot="1" x14ac:dyDescent="0.25">
      <c r="A30" s="10" t="s">
        <v>20</v>
      </c>
      <c r="B30" s="11"/>
      <c r="C30" s="12">
        <v>7.8007437817502103E-3</v>
      </c>
      <c r="D30" s="12">
        <v>1.0031091463765233E-2</v>
      </c>
      <c r="E30" s="12">
        <v>6.642368359441762E-3</v>
      </c>
      <c r="F30" s="12">
        <v>1.1845282778936808E-2</v>
      </c>
      <c r="G30" s="12">
        <v>1.9348140796177492E-2</v>
      </c>
      <c r="H30" s="12">
        <v>3.4531499975768723E-2</v>
      </c>
      <c r="I30" s="12">
        <v>4.7095000824505046E-2</v>
      </c>
      <c r="J30" s="12">
        <v>3.6185485995660245E-3</v>
      </c>
      <c r="K30" s="12">
        <v>4.1561310374943787E-3</v>
      </c>
      <c r="L30" s="12">
        <v>4.4276813173786279E-3</v>
      </c>
    </row>
    <row r="31" spans="1:12" s="3" customFormat="1" ht="13.5" x14ac:dyDescent="0.2"/>
    <row r="32" spans="1:12" s="4" customFormat="1" ht="20.25" x14ac:dyDescent="0.2">
      <c r="A32" s="5" t="s">
        <v>21</v>
      </c>
    </row>
    <row r="33" spans="1:12" s="3" customFormat="1" ht="13.5" x14ac:dyDescent="0.2">
      <c r="A33" s="3" t="s">
        <v>22</v>
      </c>
      <c r="C33" s="6">
        <v>3511.2018725518296</v>
      </c>
      <c r="D33" s="6">
        <v>3531.8620426101079</v>
      </c>
      <c r="E33" s="6">
        <v>3834.5992165854591</v>
      </c>
      <c r="F33" s="6">
        <v>3894.9078054839019</v>
      </c>
      <c r="G33" s="6">
        <v>3790.5321486576859</v>
      </c>
      <c r="H33" s="6">
        <v>3931.7091812362664</v>
      </c>
      <c r="I33" s="7">
        <v>3930.7776822394189</v>
      </c>
      <c r="J33" s="6">
        <v>4093.5989299703833</v>
      </c>
      <c r="K33" s="6">
        <v>4169.3130792012989</v>
      </c>
      <c r="L33" s="6">
        <v>4384.0594248590805</v>
      </c>
    </row>
    <row r="34" spans="1:12" s="3" customFormat="1" ht="13.5" x14ac:dyDescent="0.2">
      <c r="A34" s="3" t="s">
        <v>23</v>
      </c>
      <c r="C34" s="6">
        <v>0</v>
      </c>
      <c r="D34" s="6">
        <v>0</v>
      </c>
      <c r="E34" s="6">
        <v>0</v>
      </c>
      <c r="F34" s="6">
        <v>0</v>
      </c>
      <c r="G34" s="6">
        <v>0</v>
      </c>
      <c r="H34" s="6">
        <v>0</v>
      </c>
      <c r="I34" s="7">
        <v>0</v>
      </c>
      <c r="J34" s="6">
        <v>0</v>
      </c>
      <c r="K34" s="6">
        <v>0</v>
      </c>
      <c r="L34" s="6">
        <v>0</v>
      </c>
    </row>
    <row r="35" spans="1:12" s="3" customFormat="1" ht="13.5" x14ac:dyDescent="0.2">
      <c r="A35" s="3" t="s">
        <v>24</v>
      </c>
      <c r="C35" s="6">
        <v>0</v>
      </c>
      <c r="D35" s="6">
        <v>0</v>
      </c>
      <c r="E35" s="6">
        <v>0</v>
      </c>
      <c r="F35" s="6">
        <v>0</v>
      </c>
      <c r="G35" s="6">
        <v>0</v>
      </c>
      <c r="H35" s="6">
        <v>0</v>
      </c>
      <c r="I35" s="6">
        <v>0</v>
      </c>
      <c r="J35" s="6">
        <v>0</v>
      </c>
      <c r="K35" s="6">
        <v>0</v>
      </c>
      <c r="L35" s="6">
        <v>0</v>
      </c>
    </row>
    <row r="36" spans="1:12" s="3" customFormat="1" ht="13.5" x14ac:dyDescent="0.2">
      <c r="A36" s="8" t="s">
        <v>25</v>
      </c>
      <c r="C36" s="9">
        <v>3511.2018725518296</v>
      </c>
      <c r="D36" s="9">
        <v>3531.8620426101079</v>
      </c>
      <c r="E36" s="9">
        <v>3834.5992165854591</v>
      </c>
      <c r="F36" s="9">
        <v>3894.9078054839019</v>
      </c>
      <c r="G36" s="9">
        <v>3790.5321486576859</v>
      </c>
      <c r="H36" s="9">
        <v>3931.7091812362664</v>
      </c>
      <c r="I36" s="9">
        <v>3930.7776822394189</v>
      </c>
      <c r="J36" s="9">
        <v>4093.5989299703833</v>
      </c>
      <c r="K36" s="9">
        <v>4169.3130792012989</v>
      </c>
      <c r="L36" s="9">
        <v>4384.0594248590805</v>
      </c>
    </row>
    <row r="37" spans="1:12" s="3" customFormat="1" ht="13.5" x14ac:dyDescent="0.2">
      <c r="C37" s="6"/>
      <c r="D37" s="6"/>
      <c r="E37" s="6"/>
      <c r="F37" s="6"/>
      <c r="G37" s="6"/>
      <c r="H37" s="6"/>
      <c r="I37" s="6"/>
      <c r="J37" s="6"/>
      <c r="K37" s="6"/>
      <c r="L37" s="6"/>
    </row>
    <row r="38" spans="1:12" s="4" customFormat="1" ht="20.25" x14ac:dyDescent="0.2">
      <c r="A38" s="5" t="s">
        <v>26</v>
      </c>
      <c r="C38" s="13"/>
      <c r="D38" s="13"/>
      <c r="E38" s="13"/>
      <c r="F38" s="13"/>
      <c r="G38" s="13"/>
      <c r="H38" s="13"/>
      <c r="I38" s="13"/>
      <c r="J38" s="13"/>
      <c r="K38" s="13"/>
      <c r="L38" s="13"/>
    </row>
    <row r="39" spans="1:12" s="3" customFormat="1" ht="13.5" x14ac:dyDescent="0.2">
      <c r="A39" s="8" t="s">
        <v>27</v>
      </c>
      <c r="C39" s="9">
        <v>36843.732468711183</v>
      </c>
      <c r="D39" s="9">
        <v>37596.218137957389</v>
      </c>
      <c r="E39" s="9">
        <v>33665.946307442442</v>
      </c>
      <c r="F39" s="9">
        <v>34573.480462405656</v>
      </c>
      <c r="G39" s="9">
        <v>32528.348141778926</v>
      </c>
      <c r="H39" s="9">
        <v>29542.084169293972</v>
      </c>
      <c r="I39" s="9">
        <v>31211.794926913157</v>
      </c>
      <c r="J39" s="9">
        <v>30066.329893952421</v>
      </c>
      <c r="K39" s="9">
        <v>29514.035062577623</v>
      </c>
      <c r="L39" s="9">
        <v>29438.439500334382</v>
      </c>
    </row>
    <row r="40" spans="1:12" s="3" customFormat="1" ht="13.5" x14ac:dyDescent="0.2">
      <c r="A40" s="3" t="s">
        <v>28</v>
      </c>
    </row>
    <row r="41" spans="1:12" s="4" customFormat="1" ht="20.25" x14ac:dyDescent="0.2"/>
    <row r="42" spans="1:12" s="3" customFormat="1" ht="21" thickBot="1" x14ac:dyDescent="0.25">
      <c r="A42" s="10" t="s">
        <v>29</v>
      </c>
      <c r="B42" s="11"/>
      <c r="C42" s="12">
        <v>9.5299841717547185E-2</v>
      </c>
      <c r="D42" s="12">
        <v>9.3941949949596579E-2</v>
      </c>
      <c r="E42" s="12">
        <v>0.11390142375821928</v>
      </c>
      <c r="F42" s="12">
        <v>0.11265593609295796</v>
      </c>
      <c r="G42" s="12">
        <v>0.11653011496729472</v>
      </c>
      <c r="H42" s="12">
        <v>0.13308841579034167</v>
      </c>
      <c r="I42" s="12">
        <v>0.125938853931467</v>
      </c>
      <c r="J42" s="12">
        <v>0.1361522654879728</v>
      </c>
      <c r="K42" s="12">
        <v>0.14126543762522623</v>
      </c>
      <c r="L42" s="12">
        <v>0.14892295581120335</v>
      </c>
    </row>
    <row r="43" spans="1:12" s="3" customFormat="1" ht="13.5" x14ac:dyDescent="0.2">
      <c r="C43" s="6"/>
      <c r="D43" s="6"/>
      <c r="E43" s="6"/>
      <c r="F43" s="6"/>
      <c r="G43" s="6"/>
      <c r="H43" s="6"/>
      <c r="I43" s="6"/>
      <c r="J43" s="6"/>
      <c r="K43" s="6"/>
      <c r="L43" s="6"/>
    </row>
    <row r="44" spans="1:12" s="3" customFormat="1" ht="20.25" x14ac:dyDescent="0.2">
      <c r="A44" s="14" t="s">
        <v>30</v>
      </c>
      <c r="C44" s="6"/>
      <c r="D44" s="6"/>
      <c r="E44" s="6"/>
      <c r="F44" s="6"/>
      <c r="G44" s="6"/>
      <c r="H44" s="6"/>
      <c r="I44" s="6"/>
      <c r="J44" s="6"/>
      <c r="K44" s="6"/>
      <c r="L44" s="6"/>
    </row>
    <row r="45" spans="1:12" s="3" customFormat="1" ht="13.5" x14ac:dyDescent="0.2">
      <c r="A45" s="15" t="s">
        <v>31</v>
      </c>
      <c r="B45" s="15"/>
      <c r="C45" s="6">
        <v>4380.3333379611622</v>
      </c>
      <c r="D45" s="6">
        <v>4649.9947896868516</v>
      </c>
      <c r="E45" s="6">
        <v>4962.2396484405808</v>
      </c>
      <c r="F45" s="6">
        <v>5474.8725958843243</v>
      </c>
      <c r="G45" s="6">
        <v>6070.820758538247</v>
      </c>
      <c r="H45" s="6">
        <v>6736.37025976513</v>
      </c>
      <c r="I45" s="6">
        <v>7359.1880295188275</v>
      </c>
      <c r="J45" s="6">
        <v>7637.2166638149674</v>
      </c>
      <c r="K45" s="6">
        <v>8021.9587148896217</v>
      </c>
      <c r="L45" s="6">
        <v>8410.2083673304405</v>
      </c>
    </row>
    <row r="46" spans="1:12" s="3" customFormat="1" ht="13.5" x14ac:dyDescent="0.2">
      <c r="A46" s="15" t="s">
        <v>32</v>
      </c>
      <c r="B46" s="15"/>
      <c r="C46" s="6">
        <v>3511.2018725518296</v>
      </c>
      <c r="D46" s="6">
        <v>3531.8620426101079</v>
      </c>
      <c r="E46" s="6">
        <v>3834.5992165854591</v>
      </c>
      <c r="F46" s="6">
        <v>3894.9078054839019</v>
      </c>
      <c r="G46" s="6">
        <v>3790.5321486576859</v>
      </c>
      <c r="H46" s="6">
        <v>3931.7091812362664</v>
      </c>
      <c r="I46" s="6">
        <v>3930.7776822394189</v>
      </c>
      <c r="J46" s="6">
        <v>4093.5989299703833</v>
      </c>
      <c r="K46" s="6">
        <v>4169.3130792012989</v>
      </c>
      <c r="L46" s="6">
        <v>4384.0594248590805</v>
      </c>
    </row>
    <row r="47" spans="1:12" s="3" customFormat="1" ht="13.5" x14ac:dyDescent="0.2">
      <c r="A47" s="15" t="s">
        <v>33</v>
      </c>
      <c r="B47" s="15"/>
      <c r="C47" s="6">
        <v>258.34893491531949</v>
      </c>
      <c r="D47" s="6">
        <v>343.16882915450969</v>
      </c>
      <c r="E47" s="6">
        <v>231.76018244759226</v>
      </c>
      <c r="F47" s="6">
        <v>425.01613195637782</v>
      </c>
      <c r="G47" s="6">
        <v>662.50916823281091</v>
      </c>
      <c r="H47" s="6">
        <v>1110.0792794954355</v>
      </c>
      <c r="I47" s="6">
        <v>1477.4210306323298</v>
      </c>
      <c r="J47" s="6">
        <v>108.06824473441563</v>
      </c>
      <c r="K47" s="6">
        <v>114.09202163381785</v>
      </c>
      <c r="L47" s="6">
        <v>116.75588505413344</v>
      </c>
    </row>
    <row r="48" spans="1:12" s="3" customFormat="1" ht="13.5" x14ac:dyDescent="0.2">
      <c r="A48" s="3" t="s">
        <v>34</v>
      </c>
      <c r="B48" s="15"/>
      <c r="C48" s="6">
        <v>8149.8841454283111</v>
      </c>
      <c r="D48" s="6">
        <v>8525.0256614514692</v>
      </c>
      <c r="E48" s="6">
        <v>9028.5990474736318</v>
      </c>
      <c r="F48" s="6">
        <v>9794.7965333246029</v>
      </c>
      <c r="G48" s="6">
        <v>10523.862075428744</v>
      </c>
      <c r="H48" s="6">
        <v>11778.158720496833</v>
      </c>
      <c r="I48" s="6">
        <v>12767.386742390576</v>
      </c>
      <c r="J48" s="6">
        <v>11838.883838519767</v>
      </c>
      <c r="K48" s="6">
        <v>12305.363815724739</v>
      </c>
      <c r="L48" s="6">
        <v>12911.023677243655</v>
      </c>
    </row>
    <row r="49" spans="1:12" ht="13.5" x14ac:dyDescent="0.2">
      <c r="A49" s="3" t="s">
        <v>35</v>
      </c>
      <c r="B49" s="3"/>
      <c r="C49" s="6"/>
      <c r="D49" s="6"/>
      <c r="E49" s="6"/>
      <c r="F49" s="6"/>
      <c r="G49" s="6"/>
      <c r="H49" s="6"/>
      <c r="I49" s="6"/>
      <c r="J49" s="6"/>
      <c r="K49" s="6"/>
      <c r="L49" s="6"/>
    </row>
    <row r="50" spans="1:12" s="3" customFormat="1" ht="13.5" x14ac:dyDescent="0.2">
      <c r="A50" s="1"/>
      <c r="B50" s="1"/>
      <c r="C50" s="1"/>
      <c r="D50" s="1"/>
      <c r="E50" s="1"/>
      <c r="F50" s="1"/>
      <c r="G50" s="1"/>
      <c r="H50" s="1"/>
      <c r="I50" s="1"/>
      <c r="J50" s="1"/>
      <c r="K50" s="1"/>
      <c r="L50" s="1"/>
    </row>
    <row r="51" spans="1:12" ht="20.25" x14ac:dyDescent="0.2">
      <c r="A51" s="16" t="s">
        <v>36</v>
      </c>
      <c r="B51" s="15"/>
      <c r="C51" s="6"/>
      <c r="D51" s="6"/>
      <c r="E51" s="6"/>
      <c r="F51" s="6"/>
      <c r="G51" s="6"/>
      <c r="H51" s="6"/>
      <c r="I51" s="6"/>
      <c r="J51" s="6"/>
      <c r="K51" s="6"/>
      <c r="L51" s="6"/>
    </row>
    <row r="52" spans="1:12" ht="13.5" x14ac:dyDescent="0.2">
      <c r="A52" s="15" t="s">
        <v>37</v>
      </c>
      <c r="B52" s="15"/>
      <c r="C52" s="6">
        <v>0</v>
      </c>
      <c r="D52" s="6">
        <v>0</v>
      </c>
      <c r="E52" s="6">
        <v>0</v>
      </c>
      <c r="F52" s="6">
        <v>0</v>
      </c>
      <c r="G52" s="6">
        <v>0</v>
      </c>
      <c r="H52" s="6">
        <v>0</v>
      </c>
      <c r="I52" s="6">
        <v>0</v>
      </c>
      <c r="J52" s="6">
        <v>0</v>
      </c>
      <c r="K52" s="6">
        <v>0</v>
      </c>
      <c r="L52" s="6">
        <v>0</v>
      </c>
    </row>
    <row r="53" spans="1:12" s="3" customFormat="1" ht="13.5" x14ac:dyDescent="0.2">
      <c r="A53" s="15" t="s">
        <v>38</v>
      </c>
      <c r="B53" s="15"/>
      <c r="C53" s="6">
        <v>0</v>
      </c>
      <c r="D53" s="6">
        <v>0</v>
      </c>
      <c r="E53" s="6">
        <v>0</v>
      </c>
      <c r="F53" s="6">
        <v>0</v>
      </c>
      <c r="G53" s="6">
        <v>0</v>
      </c>
      <c r="H53" s="6">
        <v>0</v>
      </c>
      <c r="I53" s="6">
        <v>0</v>
      </c>
      <c r="J53" s="6">
        <v>0</v>
      </c>
      <c r="K53" s="6">
        <v>0</v>
      </c>
      <c r="L53" s="6">
        <v>0</v>
      </c>
    </row>
    <row r="54" spans="1:12" s="3" customFormat="1" ht="13.5" x14ac:dyDescent="0.2">
      <c r="A54" s="15"/>
      <c r="B54" s="15"/>
      <c r="C54" s="6"/>
      <c r="D54" s="6"/>
      <c r="E54" s="6"/>
      <c r="F54" s="6"/>
      <c r="G54" s="6"/>
      <c r="H54" s="6"/>
      <c r="I54" s="6"/>
      <c r="J54" s="6"/>
      <c r="K54" s="6"/>
      <c r="L54" s="6"/>
    </row>
    <row r="55" spans="1:12" s="3" customFormat="1" ht="13.5" x14ac:dyDescent="0.2">
      <c r="A55" s="8" t="s">
        <v>39</v>
      </c>
      <c r="B55" s="15"/>
      <c r="C55" s="9">
        <v>8149.8841454283111</v>
      </c>
      <c r="D55" s="9">
        <v>8525.0256614514692</v>
      </c>
      <c r="E55" s="9">
        <v>9028.5990474736318</v>
      </c>
      <c r="F55" s="9">
        <v>9794.7965333246029</v>
      </c>
      <c r="G55" s="9">
        <v>10523.862075428744</v>
      </c>
      <c r="H55" s="9">
        <v>11778.158720496833</v>
      </c>
      <c r="I55" s="9">
        <v>12767.386742390576</v>
      </c>
      <c r="J55" s="9">
        <v>11838.883838519767</v>
      </c>
      <c r="K55" s="9">
        <v>12305.363815724739</v>
      </c>
      <c r="L55" s="9">
        <v>12911.023677243655</v>
      </c>
    </row>
    <row r="57" spans="1:12" s="3" customFormat="1" ht="20.25" x14ac:dyDescent="0.2">
      <c r="A57" s="16" t="s">
        <v>40</v>
      </c>
      <c r="C57" s="6"/>
      <c r="D57" s="6"/>
      <c r="E57" s="6"/>
      <c r="F57" s="6"/>
      <c r="G57" s="6"/>
      <c r="H57" s="6"/>
      <c r="I57" s="6"/>
      <c r="J57" s="6"/>
      <c r="K57" s="6"/>
      <c r="L57" s="6"/>
    </row>
    <row r="58" spans="1:12" s="3" customFormat="1" ht="13.5" x14ac:dyDescent="0.2">
      <c r="A58" s="3" t="s">
        <v>41</v>
      </c>
      <c r="C58" s="6">
        <v>97617.769170343279</v>
      </c>
      <c r="D58" s="6">
        <v>100896.47950436534</v>
      </c>
      <c r="E58" s="6">
        <v>98508.982341318042</v>
      </c>
      <c r="F58" s="6">
        <v>101199.25302877999</v>
      </c>
      <c r="G58" s="6">
        <v>97778.895107986638</v>
      </c>
      <c r="H58" s="6">
        <v>90672.257936950409</v>
      </c>
      <c r="I58" s="6">
        <v>92256.499008219165</v>
      </c>
      <c r="J58" s="6">
        <v>89628.345867126191</v>
      </c>
      <c r="K58" s="6">
        <v>86135.956429746817</v>
      </c>
      <c r="L58" s="6">
        <v>83749.380434699517</v>
      </c>
    </row>
    <row r="59" spans="1:12" s="3" customFormat="1" ht="13.5" x14ac:dyDescent="0.2">
      <c r="A59" s="1"/>
      <c r="B59" s="1"/>
      <c r="C59" s="1"/>
      <c r="D59" s="1"/>
      <c r="E59" s="1"/>
      <c r="F59" s="1"/>
      <c r="G59" s="1"/>
      <c r="H59" s="1"/>
      <c r="I59" s="1"/>
      <c r="J59" s="1"/>
      <c r="K59" s="1"/>
      <c r="L59" s="1"/>
    </row>
    <row r="60" spans="1:12" s="3" customFormat="1" ht="20.25" x14ac:dyDescent="0.2">
      <c r="A60" s="16" t="s">
        <v>42</v>
      </c>
      <c r="B60" s="1"/>
      <c r="C60" s="1"/>
      <c r="D60" s="1"/>
      <c r="E60" s="1"/>
      <c r="F60" s="1"/>
      <c r="G60" s="1"/>
      <c r="H60" s="1"/>
      <c r="I60" s="1"/>
      <c r="J60" s="1"/>
      <c r="K60" s="1"/>
      <c r="L60" s="1"/>
    </row>
    <row r="61" spans="1:12" s="3" customFormat="1" ht="13.5" x14ac:dyDescent="0.2">
      <c r="A61" s="1" t="s">
        <v>43</v>
      </c>
      <c r="B61" s="1"/>
      <c r="C61" s="6">
        <v>97617.769170343279</v>
      </c>
      <c r="D61" s="6">
        <v>100896.47950436534</v>
      </c>
      <c r="E61" s="6">
        <v>98508.982341318042</v>
      </c>
      <c r="F61" s="6">
        <v>101199.25302877999</v>
      </c>
      <c r="G61" s="6">
        <v>97778.895107986638</v>
      </c>
      <c r="H61" s="6">
        <v>90672.257936950409</v>
      </c>
      <c r="I61" s="6">
        <v>92256.499008219165</v>
      </c>
      <c r="J61" s="6">
        <v>89628.345867126191</v>
      </c>
      <c r="K61" s="6">
        <v>86135.956429746817</v>
      </c>
      <c r="L61" s="6">
        <v>83749.380434699517</v>
      </c>
    </row>
    <row r="62" spans="1:12" s="3" customFormat="1" ht="13.5" x14ac:dyDescent="0.2">
      <c r="A62" s="8" t="s">
        <v>44</v>
      </c>
      <c r="C62" s="6">
        <v>97617.769170343279</v>
      </c>
      <c r="D62" s="6">
        <v>100896.47950436534</v>
      </c>
      <c r="E62" s="6">
        <v>98508.982341318042</v>
      </c>
      <c r="F62" s="6">
        <v>101199.25302877999</v>
      </c>
      <c r="G62" s="6">
        <v>97778.895107986638</v>
      </c>
      <c r="H62" s="6">
        <v>90672.257936950409</v>
      </c>
      <c r="I62" s="6">
        <v>92256.499008219165</v>
      </c>
      <c r="J62" s="6">
        <v>89413.771068675516</v>
      </c>
      <c r="K62" s="6">
        <v>86033.200765059708</v>
      </c>
      <c r="L62" s="6">
        <v>83749.380434699517</v>
      </c>
    </row>
    <row r="63" spans="1:12" s="4" customFormat="1" ht="20.25" x14ac:dyDescent="0.2">
      <c r="A63" s="3"/>
      <c r="B63" s="3"/>
      <c r="C63" s="3"/>
      <c r="D63" s="3"/>
      <c r="E63" s="3"/>
      <c r="F63" s="3"/>
      <c r="G63" s="3"/>
      <c r="H63" s="3"/>
      <c r="I63" s="3"/>
      <c r="J63" s="3"/>
      <c r="K63" s="3"/>
      <c r="L63" s="3"/>
    </row>
    <row r="64" spans="1:12" s="3" customFormat="1" ht="21" thickBot="1" x14ac:dyDescent="0.25">
      <c r="A64" s="10" t="s">
        <v>45</v>
      </c>
      <c r="B64" s="11"/>
      <c r="C64" s="12">
        <v>8.3487711455552116E-2</v>
      </c>
      <c r="D64" s="12">
        <v>8.4492796015569888E-2</v>
      </c>
      <c r="E64" s="12">
        <v>9.1652546122047679E-2</v>
      </c>
      <c r="F64" s="12">
        <v>9.6787241409173913E-2</v>
      </c>
      <c r="G64" s="12">
        <v>0.10762917768508461</v>
      </c>
      <c r="H64" s="12">
        <v>0.12989815174435004</v>
      </c>
      <c r="I64" s="12">
        <v>0.13839010670948099</v>
      </c>
      <c r="J64" s="12">
        <v>0.13240559812007865</v>
      </c>
      <c r="K64" s="12">
        <v>0.14303040810173209</v>
      </c>
      <c r="L64" s="12">
        <v>0.15416261720658994</v>
      </c>
    </row>
    <row r="65" spans="1:27" s="3" customFormat="1" ht="15" customHeight="1" x14ac:dyDescent="0.2">
      <c r="A65" s="3" t="s">
        <v>46</v>
      </c>
    </row>
    <row r="66" spans="1:27" s="3" customFormat="1" ht="22.5" customHeight="1" x14ac:dyDescent="0.2">
      <c r="J66" s="144" t="s">
        <v>47</v>
      </c>
      <c r="K66" s="144"/>
      <c r="L66" s="144"/>
      <c r="M66" s="144"/>
      <c r="N66" s="144"/>
      <c r="O66" s="144"/>
      <c r="P66" s="144"/>
      <c r="Q66" s="144"/>
      <c r="R66" s="17"/>
      <c r="S66" s="5"/>
      <c r="AA66" s="8"/>
    </row>
    <row r="67" spans="1:27" s="3" customFormat="1" ht="22.5" customHeight="1" x14ac:dyDescent="0.2">
      <c r="D67" s="18" t="s">
        <v>48</v>
      </c>
      <c r="E67" s="19"/>
      <c r="F67" s="20"/>
      <c r="G67" s="20"/>
      <c r="H67" s="20"/>
      <c r="I67" s="21"/>
      <c r="J67" s="144" t="s">
        <v>49</v>
      </c>
      <c r="K67" s="144"/>
      <c r="L67" s="144" t="s">
        <v>50</v>
      </c>
      <c r="M67" s="144"/>
      <c r="N67" s="144" t="s">
        <v>51</v>
      </c>
      <c r="O67" s="144"/>
      <c r="P67" s="144" t="s">
        <v>52</v>
      </c>
      <c r="Q67" s="144"/>
      <c r="R67" s="22"/>
      <c r="S67" s="23" t="s">
        <v>53</v>
      </c>
    </row>
    <row r="68" spans="1:27" s="3" customFormat="1" ht="22.5" customHeight="1" x14ac:dyDescent="0.2">
      <c r="D68" s="24">
        <v>8.6999999999999994E-2</v>
      </c>
      <c r="J68" s="143">
        <v>0.1096</v>
      </c>
      <c r="K68" s="143"/>
      <c r="L68" s="143">
        <v>0.12090000000000001</v>
      </c>
      <c r="M68" s="143"/>
      <c r="N68" s="143">
        <v>0.13785</v>
      </c>
      <c r="O68" s="143"/>
      <c r="P68" s="143">
        <v>0.16045000000000001</v>
      </c>
      <c r="Q68" s="143"/>
      <c r="R68" s="26"/>
      <c r="S68" s="27">
        <v>0.2</v>
      </c>
    </row>
    <row r="69" spans="1:27" s="28" customFormat="1" ht="15" customHeight="1" x14ac:dyDescent="0.2"/>
    <row r="72" spans="1:27" ht="15" customHeight="1" x14ac:dyDescent="0.2">
      <c r="A72" s="3"/>
      <c r="B72" s="3"/>
      <c r="C72" s="6"/>
      <c r="D72" s="6"/>
      <c r="E72" s="6"/>
      <c r="F72" s="6"/>
      <c r="G72" s="6"/>
      <c r="H72" s="6"/>
      <c r="I72" s="6"/>
      <c r="J72" s="6"/>
      <c r="K72" s="6"/>
      <c r="L72" s="6"/>
      <c r="M72" s="6"/>
      <c r="N72" s="6"/>
      <c r="O72" s="6"/>
      <c r="P72" s="6"/>
      <c r="Q72" s="6"/>
      <c r="R72" s="6"/>
      <c r="S72" s="6"/>
    </row>
    <row r="73" spans="1:27" s="28" customFormat="1" ht="15" customHeight="1" x14ac:dyDescent="0.2"/>
    <row r="74" spans="1:27" s="28" customFormat="1" ht="15" customHeight="1" x14ac:dyDescent="0.2"/>
    <row r="75" spans="1:27" s="28" customFormat="1" ht="15" customHeight="1" x14ac:dyDescent="0.2"/>
    <row r="76" spans="1:27" s="28" customFormat="1" ht="15" customHeight="1" x14ac:dyDescent="0.2"/>
    <row r="77" spans="1:27" s="28" customFormat="1" ht="15" customHeight="1" x14ac:dyDescent="0.2"/>
    <row r="78" spans="1:27" s="28" customFormat="1" ht="15" customHeight="1" x14ac:dyDescent="0.2"/>
    <row r="79" spans="1:27" s="28" customFormat="1" ht="15" customHeight="1" x14ac:dyDescent="0.2">
      <c r="T79" s="29"/>
    </row>
    <row r="80" spans="1:27" s="28" customFormat="1" ht="15" customHeight="1" x14ac:dyDescent="0.2"/>
    <row r="81" spans="1:1" s="28" customFormat="1" ht="13.5" x14ac:dyDescent="0.2"/>
    <row r="82" spans="1:1" s="28" customFormat="1" ht="13.5" x14ac:dyDescent="0.2"/>
    <row r="83" spans="1:1" s="28" customFormat="1" ht="13.5" x14ac:dyDescent="0.2"/>
    <row r="84" spans="1:1" s="28" customFormat="1" ht="13.5" x14ac:dyDescent="0.2"/>
    <row r="85" spans="1:1" s="3" customFormat="1" ht="13.5" x14ac:dyDescent="0.2"/>
    <row r="86" spans="1:1" s="3" customFormat="1" ht="13.5" x14ac:dyDescent="0.2"/>
    <row r="87" spans="1:1" s="3" customFormat="1" ht="13.5" x14ac:dyDescent="0.2"/>
    <row r="88" spans="1:1" s="3" customFormat="1" ht="13.5" x14ac:dyDescent="0.2"/>
    <row r="90" spans="1:1" s="28" customFormat="1" ht="13.5" x14ac:dyDescent="0.2">
      <c r="A90" s="30"/>
    </row>
    <row r="98" s="28" customFormat="1" ht="13.5" x14ac:dyDescent="0.2"/>
    <row r="99" s="28" customFormat="1" ht="13.5" x14ac:dyDescent="0.2"/>
    <row r="100" s="28" customFormat="1" ht="13.5" x14ac:dyDescent="0.2"/>
    <row r="101" s="28" customFormat="1" ht="13.5" x14ac:dyDescent="0.2"/>
    <row r="200" spans="1:2" s="3" customFormat="1" ht="13.5" x14ac:dyDescent="0.2">
      <c r="A200" s="31">
        <v>41.868000000000002</v>
      </c>
      <c r="B200" s="8" t="s">
        <v>54</v>
      </c>
    </row>
    <row r="201" spans="1:2" s="3" customFormat="1" ht="13.5" x14ac:dyDescent="0.2">
      <c r="A201" s="31">
        <v>10</v>
      </c>
      <c r="B201" s="8" t="s">
        <v>55</v>
      </c>
    </row>
    <row r="202" spans="1:2" s="3" customFormat="1" ht="13.5" x14ac:dyDescent="0.2">
      <c r="A202" s="31">
        <v>1</v>
      </c>
      <c r="B202" s="8" t="s">
        <v>56</v>
      </c>
    </row>
    <row r="203" spans="1:2" s="3" customFormat="1" ht="13.5" x14ac:dyDescent="0.2">
      <c r="A203" s="31">
        <v>11.63</v>
      </c>
      <c r="B203" s="8" t="s">
        <v>57</v>
      </c>
    </row>
    <row r="204" spans="1:2" s="3" customFormat="1" ht="13.5" x14ac:dyDescent="0.2">
      <c r="A204" s="31">
        <v>39.68</v>
      </c>
      <c r="B204" s="8" t="s">
        <v>58</v>
      </c>
    </row>
  </sheetData>
  <mergeCells count="10">
    <mergeCell ref="J68:K68"/>
    <mergeCell ref="L68:M68"/>
    <mergeCell ref="N68:O68"/>
    <mergeCell ref="P68:Q68"/>
    <mergeCell ref="H1:K2"/>
    <mergeCell ref="J66:Q66"/>
    <mergeCell ref="J67:K67"/>
    <mergeCell ref="L67:M67"/>
    <mergeCell ref="N67:O67"/>
    <mergeCell ref="P67:Q6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A204"/>
  <sheetViews>
    <sheetView workbookViewId="0"/>
  </sheetViews>
  <sheetFormatPr defaultColWidth="9.140625" defaultRowHeight="12.75" x14ac:dyDescent="0.2"/>
  <cols>
    <col min="1" max="19" width="11.42578125" style="1" customWidth="1"/>
    <col min="20" max="26" width="9.140625" style="1"/>
    <col min="27" max="27" width="11.28515625" style="1" bestFit="1" customWidth="1"/>
    <col min="28" max="16384" width="9.140625" style="1"/>
  </cols>
  <sheetData>
    <row r="1" spans="1:27" ht="12.75" customHeight="1" x14ac:dyDescent="0.2">
      <c r="A1" s="88" t="s">
        <v>135</v>
      </c>
      <c r="H1" s="142" t="s">
        <v>70</v>
      </c>
      <c r="I1" s="142"/>
      <c r="J1" s="142"/>
      <c r="K1" s="142"/>
      <c r="AA1" s="2">
        <v>1</v>
      </c>
    </row>
    <row r="2" spans="1:27" ht="12.75" customHeight="1" x14ac:dyDescent="0.2">
      <c r="A2" s="102"/>
      <c r="B2" s="103"/>
      <c r="H2" s="142"/>
      <c r="I2" s="142"/>
      <c r="J2" s="142"/>
      <c r="K2" s="142"/>
    </row>
    <row r="4" spans="1:27" s="3" customFormat="1" ht="22.5" customHeight="1" x14ac:dyDescent="0.2"/>
    <row r="5" spans="1:27" s="4" customFormat="1" ht="27" customHeight="1" x14ac:dyDescent="0.2">
      <c r="C5" s="5">
        <v>2004</v>
      </c>
      <c r="D5" s="5">
        <v>2005</v>
      </c>
      <c r="E5" s="5">
        <v>2006</v>
      </c>
      <c r="F5" s="5">
        <v>2007</v>
      </c>
      <c r="G5" s="5">
        <v>2008</v>
      </c>
      <c r="H5" s="5">
        <v>2009</v>
      </c>
      <c r="I5" s="5">
        <v>2010</v>
      </c>
      <c r="J5" s="5">
        <v>2011</v>
      </c>
      <c r="K5" s="5">
        <v>2012</v>
      </c>
      <c r="L5" s="5">
        <v>2013</v>
      </c>
    </row>
    <row r="6" spans="1:27" s="4" customFormat="1" ht="27" customHeight="1" x14ac:dyDescent="0.2">
      <c r="A6" s="5" t="s">
        <v>1</v>
      </c>
    </row>
    <row r="7" spans="1:27" s="3" customFormat="1" ht="15" customHeight="1" x14ac:dyDescent="0.2">
      <c r="A7" s="3" t="s">
        <v>2</v>
      </c>
      <c r="C7" s="6">
        <v>5624.2227523395604</v>
      </c>
      <c r="D7" s="6">
        <v>5607.71277101549</v>
      </c>
      <c r="E7" s="6">
        <v>5599.9835136895663</v>
      </c>
      <c r="F7" s="6">
        <v>5536.0166737876261</v>
      </c>
      <c r="G7" s="6">
        <v>5544.7786594414756</v>
      </c>
      <c r="H7" s="6">
        <v>5442.2390253791536</v>
      </c>
      <c r="I7" s="6">
        <v>5403.6046623194588</v>
      </c>
      <c r="J7" s="6">
        <v>5283.1311759915807</v>
      </c>
      <c r="K7" s="6">
        <v>5256.474105928819</v>
      </c>
      <c r="L7" s="6">
        <v>5321.543903339566</v>
      </c>
    </row>
    <row r="8" spans="1:27" s="3" customFormat="1" ht="15" customHeight="1" x14ac:dyDescent="0.2">
      <c r="A8" s="3" t="s">
        <v>3</v>
      </c>
      <c r="C8" s="6">
        <v>57.842829669969753</v>
      </c>
      <c r="D8" s="6">
        <v>102.33195586983398</v>
      </c>
      <c r="E8" s="6">
        <v>198.91591475002014</v>
      </c>
      <c r="F8" s="6">
        <v>332.5831416734095</v>
      </c>
      <c r="G8" s="6">
        <v>480.01597631152367</v>
      </c>
      <c r="H8" s="6">
        <v>661.76181400270798</v>
      </c>
      <c r="I8" s="6">
        <v>862.80769926147252</v>
      </c>
      <c r="J8" s="6">
        <v>1046.3373399458587</v>
      </c>
      <c r="K8" s="6">
        <v>1210.7010062513073</v>
      </c>
      <c r="L8" s="6">
        <v>1344.484570308121</v>
      </c>
    </row>
    <row r="9" spans="1:27" s="3" customFormat="1" ht="15" customHeight="1" x14ac:dyDescent="0.2">
      <c r="A9" s="3" t="s">
        <v>4</v>
      </c>
      <c r="C9" s="6">
        <v>0.72639724849527088</v>
      </c>
      <c r="D9" s="6">
        <v>0.90292347377472038</v>
      </c>
      <c r="E9" s="6">
        <v>1.0406706792777298</v>
      </c>
      <c r="F9" s="6">
        <v>1.510920034393809</v>
      </c>
      <c r="G9" s="6">
        <v>3.5848667239896819</v>
      </c>
      <c r="H9" s="6">
        <v>14.958813413585554</v>
      </c>
      <c r="I9" s="6">
        <v>53.310404127257094</v>
      </c>
      <c r="J9" s="6">
        <v>178.66010318142733</v>
      </c>
      <c r="K9" s="6">
        <v>345.33181427343078</v>
      </c>
      <c r="L9" s="6">
        <v>400.73525365434227</v>
      </c>
    </row>
    <row r="10" spans="1:27" s="3" customFormat="1" ht="15" customHeight="1" x14ac:dyDescent="0.2">
      <c r="A10" s="3" t="s">
        <v>5</v>
      </c>
      <c r="C10" s="6">
        <v>96.990541702493545</v>
      </c>
      <c r="D10" s="6">
        <v>123.87523645743767</v>
      </c>
      <c r="E10" s="6">
        <v>121.73422184006878</v>
      </c>
      <c r="F10" s="6">
        <v>147.50490111779879</v>
      </c>
      <c r="G10" s="6">
        <v>136.62734307824593</v>
      </c>
      <c r="H10" s="6">
        <v>120.61453138435083</v>
      </c>
      <c r="I10" s="6">
        <v>138.83783319002578</v>
      </c>
      <c r="J10" s="6">
        <v>165.10369733447979</v>
      </c>
      <c r="K10" s="6">
        <v>139.71375752364574</v>
      </c>
      <c r="L10" s="6">
        <v>137.44677558039552</v>
      </c>
    </row>
    <row r="11" spans="1:27" s="3" customFormat="1" ht="15" customHeight="1" x14ac:dyDescent="0.2">
      <c r="A11" s="3" t="s">
        <v>6</v>
      </c>
      <c r="C11" s="6">
        <v>228.19226139294832</v>
      </c>
      <c r="D11" s="6">
        <v>223.28804815133284</v>
      </c>
      <c r="E11" s="6">
        <v>223.17007738607035</v>
      </c>
      <c r="F11" s="6">
        <v>246.07609630266552</v>
      </c>
      <c r="G11" s="6">
        <v>259.92373172828979</v>
      </c>
      <c r="H11" s="6">
        <v>287.46104901117781</v>
      </c>
      <c r="I11" s="7">
        <v>297.06921754084232</v>
      </c>
      <c r="J11" s="6">
        <v>306.90154772140966</v>
      </c>
      <c r="K11" s="6">
        <v>324.85079963923607</v>
      </c>
      <c r="L11" s="6">
        <v>322.27080404156328</v>
      </c>
    </row>
    <row r="12" spans="1:27" s="3" customFormat="1" ht="15" customHeight="1" x14ac:dyDescent="0.2">
      <c r="A12" s="8" t="s">
        <v>7</v>
      </c>
      <c r="B12" s="8"/>
      <c r="C12" s="9">
        <v>6007.9747823534672</v>
      </c>
      <c r="D12" s="9">
        <v>6058.1109349678691</v>
      </c>
      <c r="E12" s="9">
        <v>6144.8443983450034</v>
      </c>
      <c r="F12" s="9">
        <v>6263.6917329158932</v>
      </c>
      <c r="G12" s="9">
        <v>6424.9305772835241</v>
      </c>
      <c r="H12" s="9">
        <v>6527.0352331909762</v>
      </c>
      <c r="I12" s="9">
        <v>6755.6298164390564</v>
      </c>
      <c r="J12" s="9">
        <v>6980.1338641747561</v>
      </c>
      <c r="K12" s="9">
        <v>7277.0714836164389</v>
      </c>
      <c r="L12" s="9">
        <v>7526.4813069239881</v>
      </c>
    </row>
    <row r="13" spans="1:27" s="3" customFormat="1" ht="15" customHeight="1" x14ac:dyDescent="0.2">
      <c r="A13" s="3" t="s">
        <v>8</v>
      </c>
    </row>
    <row r="14" spans="1:27" s="3" customFormat="1" ht="15" customHeight="1" x14ac:dyDescent="0.2"/>
    <row r="15" spans="1:27" s="4" customFormat="1" ht="27" customHeight="1" x14ac:dyDescent="0.2">
      <c r="A15" s="5" t="s">
        <v>9</v>
      </c>
    </row>
    <row r="16" spans="1:27" s="3" customFormat="1" ht="15" customHeight="1" x14ac:dyDescent="0.2">
      <c r="A16" s="8" t="s">
        <v>10</v>
      </c>
      <c r="C16" s="9">
        <v>43577.386070507309</v>
      </c>
      <c r="D16" s="9">
        <v>43942.476354256236</v>
      </c>
      <c r="E16" s="9">
        <v>43531.040412725706</v>
      </c>
      <c r="F16" s="9">
        <v>43619.948409286328</v>
      </c>
      <c r="G16" s="9">
        <v>44797.248495270847</v>
      </c>
      <c r="H16" s="9">
        <v>43413.499570077387</v>
      </c>
      <c r="I16" s="9">
        <v>45891.745485812557</v>
      </c>
      <c r="J16" s="9">
        <v>42992.863284608764</v>
      </c>
      <c r="K16" s="9">
        <v>44399.742046431646</v>
      </c>
      <c r="L16" s="9">
        <v>44617.798796216681</v>
      </c>
    </row>
    <row r="17" spans="1:12" s="3" customFormat="1" ht="13.5" x14ac:dyDescent="0.2"/>
    <row r="18" spans="1:12" s="4" customFormat="1" ht="21" thickBot="1" x14ac:dyDescent="0.25">
      <c r="A18" s="10" t="s">
        <v>11</v>
      </c>
      <c r="B18" s="11"/>
      <c r="C18" s="12">
        <v>0.13786909505385864</v>
      </c>
      <c r="D18" s="12">
        <v>0.13786457745641104</v>
      </c>
      <c r="E18" s="12">
        <v>0.14116006279851381</v>
      </c>
      <c r="F18" s="12">
        <v>0.14359695417664467</v>
      </c>
      <c r="G18" s="12">
        <v>0.14342243760711756</v>
      </c>
      <c r="H18" s="12">
        <v>0.15034575184742108</v>
      </c>
      <c r="I18" s="12">
        <v>0.14720795090540981</v>
      </c>
      <c r="J18" s="12">
        <v>0.16235564070173503</v>
      </c>
      <c r="K18" s="12">
        <v>0.16389895860219955</v>
      </c>
      <c r="L18" s="12">
        <v>0.16868786694968441</v>
      </c>
    </row>
    <row r="19" spans="1:12" s="3" customFormat="1" ht="13.5" x14ac:dyDescent="0.2"/>
    <row r="20" spans="1:12" s="4" customFormat="1" ht="20.25" x14ac:dyDescent="0.2">
      <c r="A20" s="5" t="s">
        <v>12</v>
      </c>
    </row>
    <row r="21" spans="1:12" s="3" customFormat="1" ht="13.5" x14ac:dyDescent="0.2">
      <c r="A21" s="3" t="s">
        <v>13</v>
      </c>
      <c r="C21" s="6">
        <v>0</v>
      </c>
      <c r="D21" s="6">
        <v>0</v>
      </c>
      <c r="E21" s="6">
        <v>0</v>
      </c>
      <c r="F21" s="6">
        <v>0</v>
      </c>
      <c r="G21" s="6">
        <v>0</v>
      </c>
      <c r="H21" s="6">
        <v>0</v>
      </c>
      <c r="I21" s="6">
        <v>0</v>
      </c>
      <c r="J21" s="6">
        <v>0</v>
      </c>
      <c r="K21" s="6">
        <v>0</v>
      </c>
      <c r="L21" s="6">
        <v>0</v>
      </c>
    </row>
    <row r="22" spans="1:12" s="3" customFormat="1" ht="13.5" x14ac:dyDescent="0.2">
      <c r="A22" s="3" t="s">
        <v>14</v>
      </c>
      <c r="C22" s="6">
        <v>1067.0679277730007</v>
      </c>
      <c r="D22" s="6">
        <v>1050.9028374892521</v>
      </c>
      <c r="E22" s="6">
        <v>1063.3705932932073</v>
      </c>
      <c r="F22" s="6">
        <v>1070.335339638865</v>
      </c>
      <c r="G22" s="6">
        <v>1114.8753224419604</v>
      </c>
      <c r="H22" s="6">
        <v>1076.354256233878</v>
      </c>
      <c r="I22" s="6">
        <v>1077.6440240756665</v>
      </c>
      <c r="J22" s="6">
        <v>1066.0361134995701</v>
      </c>
      <c r="K22" s="6">
        <v>1066.8099742046431</v>
      </c>
      <c r="L22" s="6">
        <v>1098.8822012037833</v>
      </c>
    </row>
    <row r="23" spans="1:12" s="3" customFormat="1" ht="13.5" x14ac:dyDescent="0.2">
      <c r="A23" s="3" t="s">
        <v>15</v>
      </c>
      <c r="C23" s="6">
        <v>340.67425270000001</v>
      </c>
      <c r="D23" s="6">
        <v>591.1564138</v>
      </c>
      <c r="E23" s="6">
        <v>711.16830619999996</v>
      </c>
      <c r="F23" s="6">
        <v>1432.67038</v>
      </c>
      <c r="G23" s="6">
        <v>2315.4640690000001</v>
      </c>
      <c r="H23" s="6">
        <v>2466.6459629999999</v>
      </c>
      <c r="I23" s="6">
        <v>2421.9868339999998</v>
      </c>
      <c r="J23" s="6">
        <v>2430.607563</v>
      </c>
      <c r="K23" s="6">
        <v>2678.082883</v>
      </c>
      <c r="L23" s="6">
        <v>2687.2484340000001</v>
      </c>
    </row>
    <row r="24" spans="1:12" s="3" customFormat="1" ht="13.5" x14ac:dyDescent="0.2">
      <c r="A24" s="3" t="s">
        <v>16</v>
      </c>
      <c r="C24" s="6">
        <v>340.67425270000001</v>
      </c>
      <c r="D24" s="6">
        <v>591.1564138</v>
      </c>
      <c r="E24" s="6">
        <v>711.16830619999996</v>
      </c>
      <c r="F24" s="6">
        <v>1432.67038</v>
      </c>
      <c r="G24" s="6">
        <v>2315.4640690000001</v>
      </c>
      <c r="H24" s="6">
        <v>2466.6459629999999</v>
      </c>
      <c r="I24" s="7">
        <v>2421.9868339999998</v>
      </c>
      <c r="J24" s="6">
        <v>0</v>
      </c>
      <c r="K24" s="6">
        <v>2678.082883</v>
      </c>
      <c r="L24" s="6">
        <v>2687.2484340000001</v>
      </c>
    </row>
    <row r="25" spans="1:12" s="3" customFormat="1" ht="13.5" x14ac:dyDescent="0.2">
      <c r="A25" s="8" t="s">
        <v>17</v>
      </c>
      <c r="C25" s="9">
        <v>493.55470263354511</v>
      </c>
      <c r="D25" s="9">
        <v>741.72086658709009</v>
      </c>
      <c r="E25" s="9">
        <v>863.51903338196234</v>
      </c>
      <c r="F25" s="9">
        <v>1591.5503948965559</v>
      </c>
      <c r="G25" s="9">
        <v>2486.6029483826442</v>
      </c>
      <c r="H25" s="9">
        <v>2639.7819895199113</v>
      </c>
      <c r="I25" s="9">
        <v>2604.9975877284469</v>
      </c>
      <c r="J25" s="9">
        <v>202.5617581448744</v>
      </c>
      <c r="K25" s="9">
        <v>3012.4257353030962</v>
      </c>
      <c r="L25" s="9">
        <v>3055.5106305539534</v>
      </c>
    </row>
    <row r="26" spans="1:12" s="3" customFormat="1" ht="13.5" x14ac:dyDescent="0.2">
      <c r="C26" s="6"/>
      <c r="D26" s="6"/>
      <c r="E26" s="6"/>
      <c r="F26" s="6"/>
      <c r="G26" s="6"/>
      <c r="H26" s="6"/>
      <c r="I26" s="6"/>
      <c r="J26" s="6"/>
      <c r="K26" s="6"/>
      <c r="L26" s="6"/>
    </row>
    <row r="27" spans="1:12" s="4" customFormat="1" ht="20.25" x14ac:dyDescent="0.2">
      <c r="A27" s="5" t="s">
        <v>18</v>
      </c>
      <c r="C27" s="13"/>
      <c r="D27" s="13"/>
      <c r="E27" s="13"/>
      <c r="F27" s="13"/>
      <c r="G27" s="13"/>
      <c r="H27" s="13"/>
      <c r="I27" s="13"/>
      <c r="J27" s="13"/>
      <c r="K27" s="13"/>
      <c r="L27" s="13"/>
    </row>
    <row r="28" spans="1:12" s="3" customFormat="1" ht="13.5" x14ac:dyDescent="0.2">
      <c r="A28" s="8" t="s">
        <v>19</v>
      </c>
      <c r="C28" s="9">
        <v>43986.656864718731</v>
      </c>
      <c r="D28" s="9">
        <v>43402.42516320289</v>
      </c>
      <c r="E28" s="9">
        <v>43620.148911913195</v>
      </c>
      <c r="F28" s="9">
        <v>44141.154186248212</v>
      </c>
      <c r="G28" s="9">
        <v>43102.738359627692</v>
      </c>
      <c r="H28" s="9">
        <v>42806.638319931313</v>
      </c>
      <c r="I28" s="9">
        <v>42863.918619611919</v>
      </c>
      <c r="J28" s="9">
        <v>42631.902107759721</v>
      </c>
      <c r="K28" s="9">
        <v>42541.228961150373</v>
      </c>
      <c r="L28" s="9">
        <v>42301.058503743006</v>
      </c>
    </row>
    <row r="29" spans="1:12" s="3" customFormat="1" ht="13.5" x14ac:dyDescent="0.2"/>
    <row r="30" spans="1:12" s="4" customFormat="1" ht="21" thickBot="1" x14ac:dyDescent="0.25">
      <c r="A30" s="10" t="s">
        <v>20</v>
      </c>
      <c r="B30" s="11"/>
      <c r="C30" s="12">
        <v>1.1220555000382867E-2</v>
      </c>
      <c r="D30" s="12">
        <v>1.7089387604449582E-2</v>
      </c>
      <c r="E30" s="12">
        <v>1.979633391728575E-2</v>
      </c>
      <c r="F30" s="12">
        <v>3.6055930666905614E-2</v>
      </c>
      <c r="G30" s="12">
        <v>5.7690138562326895E-2</v>
      </c>
      <c r="H30" s="12">
        <v>6.1667584587944517E-2</v>
      </c>
      <c r="I30" s="12">
        <v>6.0773668661655178E-2</v>
      </c>
      <c r="J30" s="12">
        <v>4.7514126306835549E-3</v>
      </c>
      <c r="K30" s="12">
        <v>7.0811911382581652E-2</v>
      </c>
      <c r="L30" s="12">
        <v>7.2232486340349775E-2</v>
      </c>
    </row>
    <row r="31" spans="1:12" s="3" customFormat="1" ht="13.5" x14ac:dyDescent="0.2"/>
    <row r="32" spans="1:12" s="4" customFormat="1" ht="20.25" x14ac:dyDescent="0.2">
      <c r="A32" s="5" t="s">
        <v>21</v>
      </c>
    </row>
    <row r="33" spans="1:12" s="3" customFormat="1" ht="13.5" x14ac:dyDescent="0.2">
      <c r="A33" s="3" t="s">
        <v>22</v>
      </c>
      <c r="C33" s="6">
        <v>8949.0302856596918</v>
      </c>
      <c r="D33" s="6">
        <v>8725.2077959300659</v>
      </c>
      <c r="E33" s="6">
        <v>8008.670106047578</v>
      </c>
      <c r="F33" s="6">
        <v>7783.4861947071749</v>
      </c>
      <c r="G33" s="6">
        <v>8158.9997133849238</v>
      </c>
      <c r="H33" s="6">
        <v>8551.0652526989579</v>
      </c>
      <c r="I33" s="7">
        <v>9567.7366962835586</v>
      </c>
      <c r="J33" s="6">
        <v>7899.8996847234166</v>
      </c>
      <c r="K33" s="6">
        <v>8978.564951248678</v>
      </c>
      <c r="L33" s="6">
        <v>9984.9589553982114</v>
      </c>
    </row>
    <row r="34" spans="1:12" s="3" customFormat="1" ht="13.5" x14ac:dyDescent="0.2">
      <c r="A34" s="3" t="s">
        <v>23</v>
      </c>
      <c r="C34" s="6">
        <v>267.72236552976022</v>
      </c>
      <c r="D34" s="6">
        <v>350.7451991974778</v>
      </c>
      <c r="E34" s="6">
        <v>308.63666762205025</v>
      </c>
      <c r="F34" s="6">
        <v>479.55479124868634</v>
      </c>
      <c r="G34" s="6">
        <v>534.08330944874365</v>
      </c>
      <c r="H34" s="6">
        <v>609.39142065539318</v>
      </c>
      <c r="I34" s="7">
        <v>678.58507690837871</v>
      </c>
      <c r="J34" s="6">
        <v>675.33677271424472</v>
      </c>
      <c r="K34" s="6">
        <v>667.35895071170751</v>
      </c>
      <c r="L34" s="6">
        <v>791.27359790603884</v>
      </c>
    </row>
    <row r="35" spans="1:12" s="3" customFormat="1" ht="13.5" x14ac:dyDescent="0.2">
      <c r="A35" s="3" t="s">
        <v>24</v>
      </c>
      <c r="C35" s="6">
        <v>94.420877864199625</v>
      </c>
      <c r="D35" s="6">
        <v>198.17318038504209</v>
      </c>
      <c r="E35" s="6">
        <v>353.47231386249621</v>
      </c>
      <c r="F35" s="6">
        <v>558.36227397622099</v>
      </c>
      <c r="G35" s="6">
        <v>791.33910956804027</v>
      </c>
      <c r="H35" s="6">
        <v>1005.8155371473362</v>
      </c>
      <c r="I35" s="6">
        <v>1176.5458355762269</v>
      </c>
      <c r="J35" s="6">
        <v>1343.6037988012929</v>
      </c>
      <c r="K35" s="6">
        <v>1492.0515322927254</v>
      </c>
      <c r="L35" s="6">
        <v>1642.3378111354664</v>
      </c>
    </row>
    <row r="36" spans="1:12" s="3" customFormat="1" ht="13.5" x14ac:dyDescent="0.2">
      <c r="A36" s="8" t="s">
        <v>25</v>
      </c>
      <c r="C36" s="9">
        <v>9311.1735290536526</v>
      </c>
      <c r="D36" s="9">
        <v>9274.1261755125852</v>
      </c>
      <c r="E36" s="9">
        <v>8670.7790875321243</v>
      </c>
      <c r="F36" s="9">
        <v>8821.4032599320817</v>
      </c>
      <c r="G36" s="9">
        <v>9484.4221324017071</v>
      </c>
      <c r="H36" s="9">
        <v>10166.272210501687</v>
      </c>
      <c r="I36" s="9">
        <v>11422.867608768165</v>
      </c>
      <c r="J36" s="9">
        <v>9918.8402562389529</v>
      </c>
      <c r="K36" s="9">
        <v>11137.975434253111</v>
      </c>
      <c r="L36" s="9">
        <v>12418.570364439716</v>
      </c>
    </row>
    <row r="37" spans="1:12" s="3" customFormat="1" ht="13.5" x14ac:dyDescent="0.2">
      <c r="C37" s="6"/>
      <c r="D37" s="6"/>
      <c r="E37" s="6"/>
      <c r="F37" s="6"/>
      <c r="G37" s="6"/>
      <c r="H37" s="6"/>
      <c r="I37" s="6"/>
      <c r="J37" s="6"/>
      <c r="K37" s="6"/>
      <c r="L37" s="6"/>
    </row>
    <row r="38" spans="1:12" s="4" customFormat="1" ht="20.25" x14ac:dyDescent="0.2">
      <c r="A38" s="5" t="s">
        <v>26</v>
      </c>
      <c r="C38" s="13"/>
      <c r="D38" s="13"/>
      <c r="E38" s="13"/>
      <c r="F38" s="13"/>
      <c r="G38" s="13"/>
      <c r="H38" s="13"/>
      <c r="I38" s="13"/>
      <c r="J38" s="13"/>
      <c r="K38" s="13"/>
      <c r="L38" s="13"/>
    </row>
    <row r="39" spans="1:12" s="3" customFormat="1" ht="13.5" x14ac:dyDescent="0.2">
      <c r="A39" s="8" t="s">
        <v>27</v>
      </c>
      <c r="C39" s="9">
        <v>75569.122320493421</v>
      </c>
      <c r="D39" s="9">
        <v>74741.308749315969</v>
      </c>
      <c r="E39" s="9">
        <v>71848.879307270356</v>
      </c>
      <c r="F39" s="9">
        <v>68190.011743738331</v>
      </c>
      <c r="G39" s="9">
        <v>70787.316944668841</v>
      </c>
      <c r="H39" s="9">
        <v>66680.622071971069</v>
      </c>
      <c r="I39" s="9">
        <v>69788.652934076279</v>
      </c>
      <c r="J39" s="9">
        <v>60901.062956152964</v>
      </c>
      <c r="K39" s="9">
        <v>64337.279391278098</v>
      </c>
      <c r="L39" s="9">
        <v>67794.246189849524</v>
      </c>
    </row>
    <row r="40" spans="1:12" s="3" customFormat="1" ht="13.5" x14ac:dyDescent="0.2">
      <c r="A40" s="3" t="s">
        <v>28</v>
      </c>
    </row>
    <row r="41" spans="1:12" s="4" customFormat="1" ht="20.25" x14ac:dyDescent="0.2"/>
    <row r="42" spans="1:12" s="3" customFormat="1" ht="21" thickBot="1" x14ac:dyDescent="0.25">
      <c r="A42" s="10" t="s">
        <v>29</v>
      </c>
      <c r="B42" s="11"/>
      <c r="C42" s="12">
        <v>0.12321399591706753</v>
      </c>
      <c r="D42" s="12">
        <v>0.12408300484298733</v>
      </c>
      <c r="E42" s="12">
        <v>0.12068078404466821</v>
      </c>
      <c r="F42" s="12">
        <v>0.12936503505943631</v>
      </c>
      <c r="G42" s="12">
        <v>0.13398476650577446</v>
      </c>
      <c r="H42" s="12">
        <v>0.15246216808728663</v>
      </c>
      <c r="I42" s="12">
        <v>0.16367800678941932</v>
      </c>
      <c r="J42" s="12">
        <v>0.16286809744815514</v>
      </c>
      <c r="K42" s="12">
        <v>0.17311853313715087</v>
      </c>
      <c r="L42" s="12">
        <v>0.18318030013436573</v>
      </c>
    </row>
    <row r="43" spans="1:12" s="3" customFormat="1" ht="13.5" x14ac:dyDescent="0.2">
      <c r="C43" s="6"/>
      <c r="D43" s="6"/>
      <c r="E43" s="6"/>
      <c r="F43" s="6"/>
      <c r="G43" s="6"/>
      <c r="H43" s="6"/>
      <c r="I43" s="6"/>
      <c r="J43" s="6"/>
      <c r="K43" s="6"/>
      <c r="L43" s="6"/>
    </row>
    <row r="44" spans="1:12" s="3" customFormat="1" ht="20.25" x14ac:dyDescent="0.2">
      <c r="A44" s="14" t="s">
        <v>30</v>
      </c>
      <c r="C44" s="6"/>
      <c r="D44" s="6"/>
      <c r="E44" s="6"/>
      <c r="F44" s="6"/>
      <c r="G44" s="6"/>
      <c r="H44" s="6"/>
      <c r="I44" s="6"/>
      <c r="J44" s="6"/>
      <c r="K44" s="6"/>
      <c r="L44" s="6"/>
    </row>
    <row r="45" spans="1:12" s="3" customFormat="1" ht="13.5" x14ac:dyDescent="0.2">
      <c r="A45" s="15" t="s">
        <v>31</v>
      </c>
      <c r="B45" s="15"/>
      <c r="C45" s="6">
        <v>5855.0943324199225</v>
      </c>
      <c r="D45" s="6">
        <v>5907.54648218078</v>
      </c>
      <c r="E45" s="6">
        <v>5992.4936711630407</v>
      </c>
      <c r="F45" s="6">
        <v>6104.8117180193394</v>
      </c>
      <c r="G45" s="6">
        <v>6253.7916979008805</v>
      </c>
      <c r="H45" s="6">
        <v>6353.8992066710634</v>
      </c>
      <c r="I45" s="6">
        <v>6572.6190627106098</v>
      </c>
      <c r="J45" s="6">
        <v>6777.5721060298829</v>
      </c>
      <c r="K45" s="6">
        <v>7066.9874546133433</v>
      </c>
      <c r="L45" s="6">
        <v>7287.7878896700358</v>
      </c>
    </row>
    <row r="46" spans="1:12" s="3" customFormat="1" ht="13.5" x14ac:dyDescent="0.2">
      <c r="A46" s="15" t="s">
        <v>32</v>
      </c>
      <c r="B46" s="15"/>
      <c r="C46" s="6">
        <v>9311.1735290536526</v>
      </c>
      <c r="D46" s="6">
        <v>9274.1261755125852</v>
      </c>
      <c r="E46" s="6">
        <v>8670.7790875321243</v>
      </c>
      <c r="F46" s="6">
        <v>8821.4032599320817</v>
      </c>
      <c r="G46" s="6">
        <v>9484.4221324017071</v>
      </c>
      <c r="H46" s="6">
        <v>10166.272210501687</v>
      </c>
      <c r="I46" s="6">
        <v>11422.867608768165</v>
      </c>
      <c r="J46" s="6">
        <v>9918.8402562389529</v>
      </c>
      <c r="K46" s="6">
        <v>11137.975434253111</v>
      </c>
      <c r="L46" s="6">
        <v>12418.570364439716</v>
      </c>
    </row>
    <row r="47" spans="1:12" s="3" customFormat="1" ht="13.5" x14ac:dyDescent="0.2">
      <c r="A47" s="15" t="s">
        <v>33</v>
      </c>
      <c r="B47" s="15"/>
      <c r="C47" s="6">
        <v>493.55470263354511</v>
      </c>
      <c r="D47" s="6">
        <v>741.72086658709009</v>
      </c>
      <c r="E47" s="6">
        <v>863.51903338196234</v>
      </c>
      <c r="F47" s="6">
        <v>1591.5503948965559</v>
      </c>
      <c r="G47" s="6">
        <v>2486.6029483826442</v>
      </c>
      <c r="H47" s="6">
        <v>2639.7819895199113</v>
      </c>
      <c r="I47" s="6">
        <v>2604.9975877284469</v>
      </c>
      <c r="J47" s="6">
        <v>202.5617581448744</v>
      </c>
      <c r="K47" s="6">
        <v>2888.1669120030961</v>
      </c>
      <c r="L47" s="6">
        <v>2925.9418512539532</v>
      </c>
    </row>
    <row r="48" spans="1:12" s="3" customFormat="1" ht="13.5" x14ac:dyDescent="0.2">
      <c r="A48" s="3" t="s">
        <v>34</v>
      </c>
      <c r="B48" s="15"/>
      <c r="C48" s="6">
        <v>15659.822564107119</v>
      </c>
      <c r="D48" s="6">
        <v>15923.393524280455</v>
      </c>
      <c r="E48" s="6">
        <v>15526.791792077129</v>
      </c>
      <c r="F48" s="6">
        <v>16517.765372847978</v>
      </c>
      <c r="G48" s="6">
        <v>18224.816778685232</v>
      </c>
      <c r="H48" s="6">
        <v>19159.953406692661</v>
      </c>
      <c r="I48" s="6">
        <v>20600.484259207224</v>
      </c>
      <c r="J48" s="6">
        <v>16898.97412041371</v>
      </c>
      <c r="K48" s="6">
        <v>21093.129800869548</v>
      </c>
      <c r="L48" s="6">
        <v>22632.300105363705</v>
      </c>
    </row>
    <row r="49" spans="1:12" ht="13.5" x14ac:dyDescent="0.2">
      <c r="A49" s="3" t="s">
        <v>35</v>
      </c>
      <c r="B49" s="3"/>
      <c r="C49" s="6"/>
      <c r="D49" s="6"/>
      <c r="E49" s="6"/>
      <c r="F49" s="6"/>
      <c r="G49" s="6"/>
      <c r="H49" s="6"/>
      <c r="I49" s="6"/>
      <c r="J49" s="6"/>
      <c r="K49" s="6"/>
      <c r="L49" s="6"/>
    </row>
    <row r="50" spans="1:12" s="3" customFormat="1" ht="13.5" x14ac:dyDescent="0.2">
      <c r="A50" s="1"/>
      <c r="B50" s="1"/>
      <c r="C50" s="1"/>
      <c r="D50" s="1"/>
      <c r="E50" s="1"/>
      <c r="F50" s="1"/>
      <c r="G50" s="1"/>
      <c r="H50" s="1"/>
      <c r="I50" s="1"/>
      <c r="J50" s="1"/>
      <c r="K50" s="1"/>
      <c r="L50" s="1"/>
    </row>
    <row r="51" spans="1:12" ht="20.25" x14ac:dyDescent="0.2">
      <c r="A51" s="16" t="s">
        <v>36</v>
      </c>
      <c r="B51" s="15"/>
      <c r="C51" s="6"/>
      <c r="D51" s="6"/>
      <c r="E51" s="6"/>
      <c r="F51" s="6"/>
      <c r="G51" s="6"/>
      <c r="H51" s="6"/>
      <c r="I51" s="6"/>
      <c r="J51" s="6"/>
      <c r="K51" s="6"/>
      <c r="L51" s="6"/>
    </row>
    <row r="52" spans="1:12" ht="13.5" x14ac:dyDescent="0.2">
      <c r="A52" s="15" t="s">
        <v>37</v>
      </c>
      <c r="B52" s="15"/>
      <c r="C52" s="6">
        <v>0</v>
      </c>
      <c r="D52" s="6">
        <v>0</v>
      </c>
      <c r="E52" s="6">
        <v>0</v>
      </c>
      <c r="F52" s="6">
        <v>0</v>
      </c>
      <c r="G52" s="6">
        <v>0</v>
      </c>
      <c r="H52" s="6">
        <v>0</v>
      </c>
      <c r="I52" s="6">
        <v>0</v>
      </c>
      <c r="J52" s="6">
        <v>0</v>
      </c>
      <c r="K52" s="6">
        <v>0</v>
      </c>
      <c r="L52" s="6">
        <v>0</v>
      </c>
    </row>
    <row r="53" spans="1:12" s="3" customFormat="1" ht="13.5" x14ac:dyDescent="0.2">
      <c r="A53" s="15" t="s">
        <v>38</v>
      </c>
      <c r="B53" s="15"/>
      <c r="C53" s="6">
        <v>0</v>
      </c>
      <c r="D53" s="6">
        <v>0</v>
      </c>
      <c r="E53" s="6">
        <v>0</v>
      </c>
      <c r="F53" s="6">
        <v>0</v>
      </c>
      <c r="G53" s="6">
        <v>0</v>
      </c>
      <c r="H53" s="6">
        <v>0</v>
      </c>
      <c r="I53" s="6">
        <v>0</v>
      </c>
      <c r="J53" s="6">
        <v>0</v>
      </c>
      <c r="K53" s="6">
        <v>0</v>
      </c>
      <c r="L53" s="6">
        <v>0</v>
      </c>
    </row>
    <row r="54" spans="1:12" s="3" customFormat="1" ht="13.5" x14ac:dyDescent="0.2">
      <c r="A54" s="15"/>
      <c r="B54" s="15"/>
      <c r="C54" s="6"/>
      <c r="D54" s="6"/>
      <c r="E54" s="6"/>
      <c r="F54" s="6"/>
      <c r="G54" s="6"/>
      <c r="H54" s="6"/>
      <c r="I54" s="6"/>
      <c r="J54" s="6"/>
      <c r="K54" s="6"/>
      <c r="L54" s="6"/>
    </row>
    <row r="55" spans="1:12" s="3" customFormat="1" ht="13.5" x14ac:dyDescent="0.2">
      <c r="A55" s="8" t="s">
        <v>39</v>
      </c>
      <c r="B55" s="15"/>
      <c r="C55" s="9">
        <v>15659.822564107119</v>
      </c>
      <c r="D55" s="9">
        <v>15923.393524280455</v>
      </c>
      <c r="E55" s="9">
        <v>15526.791792077129</v>
      </c>
      <c r="F55" s="9">
        <v>16517.765372847978</v>
      </c>
      <c r="G55" s="9">
        <v>18224.816778685232</v>
      </c>
      <c r="H55" s="9">
        <v>19159.953406692661</v>
      </c>
      <c r="I55" s="9">
        <v>20600.484259207224</v>
      </c>
      <c r="J55" s="9">
        <v>16898.97412041371</v>
      </c>
      <c r="K55" s="9">
        <v>21093.129800869548</v>
      </c>
      <c r="L55" s="9">
        <v>22632.300105363705</v>
      </c>
    </row>
    <row r="57" spans="1:12" s="3" customFormat="1" ht="20.25" x14ac:dyDescent="0.2">
      <c r="A57" s="16" t="s">
        <v>40</v>
      </c>
      <c r="C57" s="6"/>
      <c r="D57" s="6"/>
      <c r="E57" s="6"/>
      <c r="F57" s="6"/>
      <c r="G57" s="6"/>
      <c r="H57" s="6"/>
      <c r="I57" s="6"/>
      <c r="J57" s="6"/>
      <c r="K57" s="6"/>
      <c r="L57" s="6"/>
    </row>
    <row r="58" spans="1:12" s="3" customFormat="1" ht="13.5" x14ac:dyDescent="0.2">
      <c r="A58" s="3" t="s">
        <v>41</v>
      </c>
      <c r="C58" s="6">
        <v>165931.73186233029</v>
      </c>
      <c r="D58" s="6">
        <v>164861.89779146313</v>
      </c>
      <c r="E58" s="6">
        <v>162561.22324075626</v>
      </c>
      <c r="F58" s="6">
        <v>159306.56213503968</v>
      </c>
      <c r="G58" s="6">
        <v>161344.03481515462</v>
      </c>
      <c r="H58" s="6">
        <v>154859.82452419231</v>
      </c>
      <c r="I58" s="6">
        <v>160343.2823341433</v>
      </c>
      <c r="J58" s="6">
        <v>148882.94347586905</v>
      </c>
      <c r="K58" s="6">
        <v>153786.35650485917</v>
      </c>
      <c r="L58" s="6">
        <v>157276.97328352707</v>
      </c>
    </row>
    <row r="59" spans="1:12" s="3" customFormat="1" ht="13.5" x14ac:dyDescent="0.2">
      <c r="A59" s="1"/>
      <c r="B59" s="1"/>
      <c r="C59" s="1"/>
      <c r="D59" s="1"/>
      <c r="E59" s="1"/>
      <c r="F59" s="1"/>
      <c r="G59" s="1"/>
      <c r="H59" s="1"/>
      <c r="I59" s="1"/>
      <c r="J59" s="1"/>
      <c r="K59" s="1"/>
      <c r="L59" s="1"/>
    </row>
    <row r="60" spans="1:12" s="3" customFormat="1" ht="20.25" x14ac:dyDescent="0.2">
      <c r="A60" s="16" t="s">
        <v>42</v>
      </c>
      <c r="B60" s="1"/>
      <c r="C60" s="1"/>
      <c r="D60" s="1"/>
      <c r="E60" s="1"/>
      <c r="F60" s="1"/>
      <c r="G60" s="1"/>
      <c r="H60" s="1"/>
      <c r="I60" s="1"/>
      <c r="J60" s="1"/>
      <c r="K60" s="1"/>
      <c r="L60" s="1"/>
    </row>
    <row r="61" spans="1:12" s="3" customFormat="1" ht="13.5" x14ac:dyDescent="0.2">
      <c r="A61" s="1" t="s">
        <v>43</v>
      </c>
      <c r="B61" s="1"/>
      <c r="C61" s="6">
        <v>166026.15274019449</v>
      </c>
      <c r="D61" s="6">
        <v>165060.07097184818</v>
      </c>
      <c r="E61" s="6">
        <v>162914.69555461875</v>
      </c>
      <c r="F61" s="6">
        <v>159864.92440901589</v>
      </c>
      <c r="G61" s="6">
        <v>162135.37392472266</v>
      </c>
      <c r="H61" s="6">
        <v>155865.64006133965</v>
      </c>
      <c r="I61" s="6">
        <v>161519.82816971952</v>
      </c>
      <c r="J61" s="6">
        <v>150226.54727467033</v>
      </c>
      <c r="K61" s="6">
        <v>155278.40803715191</v>
      </c>
      <c r="L61" s="6">
        <v>158919.31109466252</v>
      </c>
    </row>
    <row r="62" spans="1:12" s="3" customFormat="1" ht="13.5" x14ac:dyDescent="0.2">
      <c r="A62" s="8" t="s">
        <v>44</v>
      </c>
      <c r="C62" s="6">
        <v>166026.15274019449</v>
      </c>
      <c r="D62" s="6">
        <v>165060.07097184818</v>
      </c>
      <c r="E62" s="6">
        <v>162914.69555461875</v>
      </c>
      <c r="F62" s="6">
        <v>159864.92440901589</v>
      </c>
      <c r="G62" s="6">
        <v>162135.37392472266</v>
      </c>
      <c r="H62" s="6">
        <v>155865.64006133965</v>
      </c>
      <c r="I62" s="6">
        <v>161519.82816971952</v>
      </c>
      <c r="J62" s="6">
        <v>150226.54727467033</v>
      </c>
      <c r="K62" s="6">
        <v>155278.40803715191</v>
      </c>
      <c r="L62" s="6">
        <v>158919.31109466252</v>
      </c>
    </row>
    <row r="63" spans="1:12" s="4" customFormat="1" ht="20.25" x14ac:dyDescent="0.2">
      <c r="A63" s="3"/>
      <c r="B63" s="3"/>
      <c r="C63" s="3"/>
      <c r="D63" s="3"/>
      <c r="E63" s="3"/>
      <c r="F63" s="3"/>
      <c r="G63" s="3"/>
      <c r="H63" s="3"/>
      <c r="I63" s="3"/>
      <c r="J63" s="3"/>
      <c r="K63" s="3"/>
      <c r="L63" s="3"/>
    </row>
    <row r="64" spans="1:12" s="3" customFormat="1" ht="21" thickBot="1" x14ac:dyDescent="0.25">
      <c r="A64" s="10" t="s">
        <v>45</v>
      </c>
      <c r="B64" s="11"/>
      <c r="C64" s="12">
        <v>9.4321420484954219E-2</v>
      </c>
      <c r="D64" s="12">
        <v>9.6470293696870324E-2</v>
      </c>
      <c r="E64" s="12">
        <v>9.5306268960074381E-2</v>
      </c>
      <c r="F64" s="12">
        <v>0.103323261396522</v>
      </c>
      <c r="G64" s="12">
        <v>0.11240493877139221</v>
      </c>
      <c r="H64" s="12">
        <v>0.12292608813047197</v>
      </c>
      <c r="I64" s="12">
        <v>0.12754151915987019</v>
      </c>
      <c r="J64" s="12">
        <v>0.11248993221894439</v>
      </c>
      <c r="K64" s="12">
        <v>0.13584071389901684</v>
      </c>
      <c r="L64" s="12">
        <v>0.14241378187124445</v>
      </c>
    </row>
    <row r="65" spans="1:27" s="3" customFormat="1" ht="15" customHeight="1" x14ac:dyDescent="0.2">
      <c r="A65" s="3" t="s">
        <v>46</v>
      </c>
    </row>
    <row r="66" spans="1:27" s="3" customFormat="1" ht="22.5" customHeight="1" x14ac:dyDescent="0.2">
      <c r="J66" s="144" t="s">
        <v>47</v>
      </c>
      <c r="K66" s="144"/>
      <c r="L66" s="144"/>
      <c r="M66" s="144"/>
      <c r="N66" s="144"/>
      <c r="O66" s="144"/>
      <c r="P66" s="144"/>
      <c r="Q66" s="144"/>
      <c r="R66" s="17"/>
      <c r="S66" s="5"/>
      <c r="AA66" s="8"/>
    </row>
    <row r="67" spans="1:27" s="3" customFormat="1" ht="22.5" customHeight="1" x14ac:dyDescent="0.2">
      <c r="D67" s="18" t="s">
        <v>48</v>
      </c>
      <c r="E67" s="19"/>
      <c r="F67" s="20"/>
      <c r="G67" s="20"/>
      <c r="H67" s="20"/>
      <c r="I67" s="21"/>
      <c r="J67" s="144" t="s">
        <v>49</v>
      </c>
      <c r="K67" s="144"/>
      <c r="L67" s="144" t="s">
        <v>50</v>
      </c>
      <c r="M67" s="144"/>
      <c r="N67" s="144" t="s">
        <v>51</v>
      </c>
      <c r="O67" s="144"/>
      <c r="P67" s="144" t="s">
        <v>52</v>
      </c>
      <c r="Q67" s="144"/>
      <c r="R67" s="22"/>
      <c r="S67" s="23" t="s">
        <v>53</v>
      </c>
    </row>
    <row r="68" spans="1:27" s="3" customFormat="1" ht="22.5" customHeight="1" x14ac:dyDescent="0.2">
      <c r="D68" s="24">
        <v>0.10299999999999999</v>
      </c>
      <c r="J68" s="143">
        <v>0.12839999999999999</v>
      </c>
      <c r="K68" s="143"/>
      <c r="L68" s="143">
        <v>0.1411</v>
      </c>
      <c r="M68" s="143"/>
      <c r="N68" s="143">
        <v>0.16014999999999999</v>
      </c>
      <c r="O68" s="143"/>
      <c r="P68" s="143">
        <v>0.18554999999999999</v>
      </c>
      <c r="Q68" s="143"/>
      <c r="R68" s="26"/>
      <c r="S68" s="27">
        <v>0.23</v>
      </c>
    </row>
    <row r="69" spans="1:27" s="28" customFormat="1" ht="15" customHeight="1" x14ac:dyDescent="0.2"/>
    <row r="72" spans="1:27" ht="15" customHeight="1" x14ac:dyDescent="0.2">
      <c r="A72" s="3"/>
      <c r="B72" s="3"/>
      <c r="C72" s="6"/>
      <c r="D72" s="6"/>
      <c r="E72" s="6"/>
      <c r="F72" s="6"/>
      <c r="G72" s="6"/>
      <c r="H72" s="6"/>
      <c r="I72" s="6"/>
      <c r="J72" s="6"/>
      <c r="K72" s="6"/>
      <c r="L72" s="6"/>
      <c r="M72" s="6"/>
      <c r="N72" s="6"/>
      <c r="O72" s="6"/>
      <c r="P72" s="6"/>
      <c r="Q72" s="6"/>
      <c r="R72" s="6"/>
      <c r="S72" s="6"/>
    </row>
    <row r="73" spans="1:27" s="28" customFormat="1" ht="15" customHeight="1" x14ac:dyDescent="0.2"/>
    <row r="74" spans="1:27" s="28" customFormat="1" ht="15" customHeight="1" x14ac:dyDescent="0.2"/>
    <row r="75" spans="1:27" s="28" customFormat="1" ht="15" customHeight="1" x14ac:dyDescent="0.2"/>
    <row r="76" spans="1:27" s="28" customFormat="1" ht="15" customHeight="1" x14ac:dyDescent="0.2"/>
    <row r="77" spans="1:27" s="28" customFormat="1" ht="15" customHeight="1" x14ac:dyDescent="0.2"/>
    <row r="78" spans="1:27" s="28" customFormat="1" ht="15" customHeight="1" x14ac:dyDescent="0.2"/>
    <row r="79" spans="1:27" s="28" customFormat="1" ht="15" customHeight="1" x14ac:dyDescent="0.2">
      <c r="T79" s="29"/>
    </row>
    <row r="80" spans="1:27" s="28" customFormat="1" ht="15" customHeight="1" x14ac:dyDescent="0.2"/>
    <row r="81" spans="1:1" s="28" customFormat="1" ht="13.5" x14ac:dyDescent="0.2"/>
    <row r="82" spans="1:1" s="28" customFormat="1" ht="13.5" x14ac:dyDescent="0.2"/>
    <row r="83" spans="1:1" s="28" customFormat="1" ht="13.5" x14ac:dyDescent="0.2"/>
    <row r="84" spans="1:1" s="28" customFormat="1" ht="13.5" x14ac:dyDescent="0.2"/>
    <row r="85" spans="1:1" s="3" customFormat="1" ht="13.5" x14ac:dyDescent="0.2"/>
    <row r="86" spans="1:1" s="3" customFormat="1" ht="13.5" x14ac:dyDescent="0.2"/>
    <row r="87" spans="1:1" s="3" customFormat="1" ht="13.5" x14ac:dyDescent="0.2"/>
    <row r="88" spans="1:1" s="3" customFormat="1" ht="13.5" x14ac:dyDescent="0.2"/>
    <row r="90" spans="1:1" s="28" customFormat="1" ht="13.5" x14ac:dyDescent="0.2">
      <c r="A90" s="30"/>
    </row>
    <row r="98" s="28" customFormat="1" ht="13.5" x14ac:dyDescent="0.2"/>
    <row r="99" s="28" customFormat="1" ht="13.5" x14ac:dyDescent="0.2"/>
    <row r="100" s="28" customFormat="1" ht="13.5" x14ac:dyDescent="0.2"/>
    <row r="101" s="28" customFormat="1" ht="13.5" x14ac:dyDescent="0.2"/>
    <row r="200" spans="1:2" s="3" customFormat="1" ht="13.5" x14ac:dyDescent="0.2">
      <c r="A200" s="31">
        <v>41.868000000000002</v>
      </c>
      <c r="B200" s="8" t="s">
        <v>54</v>
      </c>
    </row>
    <row r="201" spans="1:2" s="3" customFormat="1" ht="13.5" x14ac:dyDescent="0.2">
      <c r="A201" s="31">
        <v>10</v>
      </c>
      <c r="B201" s="8" t="s">
        <v>55</v>
      </c>
    </row>
    <row r="202" spans="1:2" s="3" customFormat="1" ht="13.5" x14ac:dyDescent="0.2">
      <c r="A202" s="31">
        <v>1</v>
      </c>
      <c r="B202" s="8" t="s">
        <v>56</v>
      </c>
    </row>
    <row r="203" spans="1:2" s="3" customFormat="1" ht="13.5" x14ac:dyDescent="0.2">
      <c r="A203" s="31">
        <v>11.63</v>
      </c>
      <c r="B203" s="8" t="s">
        <v>57</v>
      </c>
    </row>
    <row r="204" spans="1:2" s="3" customFormat="1" ht="13.5" x14ac:dyDescent="0.2">
      <c r="A204" s="31">
        <v>39.68</v>
      </c>
      <c r="B204" s="8" t="s">
        <v>58</v>
      </c>
    </row>
  </sheetData>
  <mergeCells count="10">
    <mergeCell ref="J68:K68"/>
    <mergeCell ref="L68:M68"/>
    <mergeCell ref="N68:O68"/>
    <mergeCell ref="P68:Q68"/>
    <mergeCell ref="H1:K2"/>
    <mergeCell ref="J66:Q66"/>
    <mergeCell ref="J67:K67"/>
    <mergeCell ref="L67:M67"/>
    <mergeCell ref="N67:O67"/>
    <mergeCell ref="P67:Q6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A204"/>
  <sheetViews>
    <sheetView workbookViewId="0"/>
  </sheetViews>
  <sheetFormatPr defaultRowHeight="12.75" x14ac:dyDescent="0.2"/>
  <cols>
    <col min="1" max="19" width="11.42578125" style="1" customWidth="1"/>
    <col min="20" max="26" width="9.140625" style="1"/>
    <col min="27" max="27" width="11.28515625" style="1" bestFit="1" customWidth="1"/>
    <col min="28" max="16384" width="9.140625" style="1"/>
  </cols>
  <sheetData>
    <row r="1" spans="1:27" ht="12.75" customHeight="1" x14ac:dyDescent="0.2">
      <c r="A1" s="88" t="s">
        <v>135</v>
      </c>
      <c r="H1" s="142" t="s">
        <v>71</v>
      </c>
      <c r="I1" s="142"/>
      <c r="J1" s="142"/>
      <c r="K1" s="142"/>
      <c r="AA1" s="2">
        <v>1</v>
      </c>
    </row>
    <row r="2" spans="1:27" ht="12.75" customHeight="1" x14ac:dyDescent="0.2">
      <c r="A2" s="102"/>
      <c r="B2" s="103"/>
      <c r="H2" s="142"/>
      <c r="I2" s="142"/>
      <c r="J2" s="142"/>
      <c r="K2" s="142"/>
    </row>
    <row r="4" spans="1:27" s="3" customFormat="1" ht="22.5" customHeight="1" x14ac:dyDescent="0.2"/>
    <row r="5" spans="1:27" s="4" customFormat="1" ht="27" customHeight="1" x14ac:dyDescent="0.2">
      <c r="C5" s="5">
        <v>2004</v>
      </c>
      <c r="D5" s="5">
        <v>2005</v>
      </c>
      <c r="E5" s="5">
        <v>2006</v>
      </c>
      <c r="F5" s="5">
        <v>2007</v>
      </c>
      <c r="G5" s="5">
        <v>2008</v>
      </c>
      <c r="H5" s="5">
        <v>2009</v>
      </c>
      <c r="I5" s="5">
        <v>2010</v>
      </c>
      <c r="J5" s="5">
        <v>2011</v>
      </c>
      <c r="K5" s="5">
        <v>2012</v>
      </c>
      <c r="L5" s="5">
        <v>2013</v>
      </c>
    </row>
    <row r="6" spans="1:27" s="4" customFormat="1" ht="27" customHeight="1" x14ac:dyDescent="0.2">
      <c r="A6" s="5" t="s">
        <v>1</v>
      </c>
    </row>
    <row r="7" spans="1:27" s="3" customFormat="1" ht="15" customHeight="1" x14ac:dyDescent="0.2">
      <c r="A7" s="3" t="s">
        <v>2</v>
      </c>
      <c r="C7" s="6">
        <v>472.1299448366637</v>
      </c>
      <c r="D7" s="6">
        <v>490.37533791221989</v>
      </c>
      <c r="E7" s="6">
        <v>493.69950664003801</v>
      </c>
      <c r="F7" s="6">
        <v>487.07688928980474</v>
      </c>
      <c r="G7" s="6">
        <v>492.11101093502322</v>
      </c>
      <c r="H7" s="6">
        <v>506.90124922949775</v>
      </c>
      <c r="I7" s="6">
        <v>537.25977621632376</v>
      </c>
      <c r="J7" s="6">
        <v>520.18043923970879</v>
      </c>
      <c r="K7" s="6">
        <v>515.44982240174636</v>
      </c>
      <c r="L7" s="6">
        <v>541.79088766249799</v>
      </c>
    </row>
    <row r="8" spans="1:27" s="3" customFormat="1" ht="15" customHeight="1" x14ac:dyDescent="0.2">
      <c r="A8" s="3" t="s">
        <v>3</v>
      </c>
      <c r="C8" s="6">
        <v>0</v>
      </c>
      <c r="D8" s="6">
        <v>1.0318142734307825</v>
      </c>
      <c r="E8" s="6">
        <v>2.1140332671153677</v>
      </c>
      <c r="F8" s="6">
        <v>3.062686811612005</v>
      </c>
      <c r="G8" s="6">
        <v>3.1947239187667864</v>
      </c>
      <c r="H8" s="6">
        <v>6.423604620733486</v>
      </c>
      <c r="I8" s="6">
        <v>11.244514213741221</v>
      </c>
      <c r="J8" s="6">
        <v>16.429413076016687</v>
      </c>
      <c r="K8" s="6">
        <v>25.776830385993133</v>
      </c>
      <c r="L8" s="6">
        <v>38.917940102993398</v>
      </c>
    </row>
    <row r="9" spans="1:27" s="3" customFormat="1" ht="15" customHeight="1" x14ac:dyDescent="0.2">
      <c r="A9" s="3" t="s">
        <v>4</v>
      </c>
      <c r="C9" s="6">
        <v>0</v>
      </c>
      <c r="D9" s="6">
        <v>0</v>
      </c>
      <c r="E9" s="6">
        <v>0</v>
      </c>
      <c r="F9" s="6">
        <v>0</v>
      </c>
      <c r="G9" s="6">
        <v>0</v>
      </c>
      <c r="H9" s="6">
        <v>7.8245915735167659E-3</v>
      </c>
      <c r="I9" s="6">
        <v>1.0318142734307824E-2</v>
      </c>
      <c r="J9" s="6">
        <v>1.1779879621668099E-2</v>
      </c>
      <c r="K9" s="6">
        <v>0.20670679277730009</v>
      </c>
      <c r="L9" s="6">
        <v>0.97016337059329316</v>
      </c>
    </row>
    <row r="10" spans="1:27" s="3" customFormat="1" ht="15" customHeight="1" x14ac:dyDescent="0.2">
      <c r="A10" s="3" t="s">
        <v>5</v>
      </c>
      <c r="C10" s="6">
        <v>0.34393809114359414</v>
      </c>
      <c r="D10" s="6">
        <v>0.25795356835769562</v>
      </c>
      <c r="E10" s="6">
        <v>0.42992261392949266</v>
      </c>
      <c r="F10" s="6">
        <v>0.21496130696474633</v>
      </c>
      <c r="G10" s="6">
        <v>0.2063628546861565</v>
      </c>
      <c r="H10" s="6">
        <v>0.29828030954428203</v>
      </c>
      <c r="I10" s="6">
        <v>0.26354256233877904</v>
      </c>
      <c r="J10" s="6">
        <v>1.5617368873602753</v>
      </c>
      <c r="K10" s="6">
        <v>3.2177128116938949</v>
      </c>
      <c r="L10" s="6">
        <v>4.125537403267411</v>
      </c>
    </row>
    <row r="11" spans="1:27" s="3" customFormat="1" ht="15" customHeight="1" x14ac:dyDescent="0.2">
      <c r="A11" s="3" t="s">
        <v>6</v>
      </c>
      <c r="C11" s="6">
        <v>0</v>
      </c>
      <c r="D11" s="6">
        <v>0.94582975064488395</v>
      </c>
      <c r="E11" s="6">
        <v>0.51590713671538324</v>
      </c>
      <c r="F11" s="6">
        <v>0.38693035253655078</v>
      </c>
      <c r="G11" s="6">
        <v>1.6079105760963683</v>
      </c>
      <c r="H11" s="6">
        <v>1.8486672398968187</v>
      </c>
      <c r="I11" s="7">
        <v>2.5771281169389346</v>
      </c>
      <c r="J11" s="6">
        <v>3.1024935511607432</v>
      </c>
      <c r="K11" s="6">
        <v>4.8567497850387573</v>
      </c>
      <c r="L11" s="6">
        <v>6.6822871883060948</v>
      </c>
    </row>
    <row r="12" spans="1:27" s="3" customFormat="1" ht="15" customHeight="1" x14ac:dyDescent="0.2">
      <c r="A12" s="8" t="s">
        <v>7</v>
      </c>
      <c r="B12" s="8"/>
      <c r="C12" s="9">
        <v>472.47388292780727</v>
      </c>
      <c r="D12" s="9">
        <v>492.61093550465324</v>
      </c>
      <c r="E12" s="9">
        <v>496.75936965779823</v>
      </c>
      <c r="F12" s="9">
        <v>490.74146776091806</v>
      </c>
      <c r="G12" s="9">
        <v>497.12000828457252</v>
      </c>
      <c r="H12" s="9">
        <v>515.47962599124583</v>
      </c>
      <c r="I12" s="9">
        <v>551.35527925207703</v>
      </c>
      <c r="J12" s="9">
        <v>541.28586263386819</v>
      </c>
      <c r="K12" s="9">
        <v>549.50782217724941</v>
      </c>
      <c r="L12" s="9">
        <v>592.48681572765815</v>
      </c>
    </row>
    <row r="13" spans="1:27" s="3" customFormat="1" ht="15" customHeight="1" x14ac:dyDescent="0.2">
      <c r="A13" s="3" t="s">
        <v>8</v>
      </c>
    </row>
    <row r="14" spans="1:27" s="3" customFormat="1" ht="15" customHeight="1" x14ac:dyDescent="0.2"/>
    <row r="15" spans="1:27" s="4" customFormat="1" ht="27" customHeight="1" x14ac:dyDescent="0.2">
      <c r="A15" s="5" t="s">
        <v>9</v>
      </c>
    </row>
    <row r="16" spans="1:27" s="3" customFormat="1" ht="15" customHeight="1" x14ac:dyDescent="0.2">
      <c r="A16" s="8" t="s">
        <v>10</v>
      </c>
      <c r="C16" s="9">
        <v>1452.536543422184</v>
      </c>
      <c r="D16" s="9">
        <v>1501.8056749785037</v>
      </c>
      <c r="E16" s="9">
        <v>1541.530524505589</v>
      </c>
      <c r="F16" s="9">
        <v>1585.7265692175406</v>
      </c>
      <c r="G16" s="9">
        <v>1615.9071367153913</v>
      </c>
      <c r="H16" s="9">
        <v>1579.7936371453138</v>
      </c>
      <c r="I16" s="9">
        <v>1613.4135855546003</v>
      </c>
      <c r="J16" s="9">
        <v>1582.0292347377474</v>
      </c>
      <c r="K16" s="9">
        <v>1549.7850386930352</v>
      </c>
      <c r="L16" s="9">
        <v>1531.9002579535681</v>
      </c>
    </row>
    <row r="17" spans="1:12" s="3" customFormat="1" ht="13.5" x14ac:dyDescent="0.2"/>
    <row r="18" spans="1:12" s="4" customFormat="1" ht="21" thickBot="1" x14ac:dyDescent="0.25">
      <c r="A18" s="10" t="s">
        <v>11</v>
      </c>
      <c r="B18" s="11"/>
      <c r="C18" s="12">
        <v>0.32527504045760958</v>
      </c>
      <c r="D18" s="12">
        <v>0.3280124344394319</v>
      </c>
      <c r="E18" s="12">
        <v>0.32225075128961361</v>
      </c>
      <c r="F18" s="12">
        <v>0.30947420399411552</v>
      </c>
      <c r="G18" s="12">
        <v>0.30764144608894683</v>
      </c>
      <c r="H18" s="12">
        <v>0.32629554510848469</v>
      </c>
      <c r="I18" s="12">
        <v>0.34173214121198331</v>
      </c>
      <c r="J18" s="12">
        <v>0.34214656135832849</v>
      </c>
      <c r="K18" s="12">
        <v>0.35457034908574186</v>
      </c>
      <c r="L18" s="12">
        <v>0.38676592203146976</v>
      </c>
    </row>
    <row r="19" spans="1:12" s="3" customFormat="1" ht="13.5" x14ac:dyDescent="0.2"/>
    <row r="20" spans="1:12" s="4" customFormat="1" ht="20.25" x14ac:dyDescent="0.2">
      <c r="A20" s="5" t="s">
        <v>12</v>
      </c>
    </row>
    <row r="21" spans="1:12" s="3" customFormat="1" ht="13.5" x14ac:dyDescent="0.2">
      <c r="A21" s="3" t="s">
        <v>13</v>
      </c>
      <c r="C21" s="6">
        <v>0</v>
      </c>
      <c r="D21" s="6">
        <v>0</v>
      </c>
      <c r="E21" s="6">
        <v>0</v>
      </c>
      <c r="F21" s="6">
        <v>0</v>
      </c>
      <c r="G21" s="6">
        <v>0</v>
      </c>
      <c r="H21" s="6">
        <v>0</v>
      </c>
      <c r="I21" s="6">
        <v>0</v>
      </c>
      <c r="J21" s="6">
        <v>0</v>
      </c>
      <c r="K21" s="6">
        <v>0</v>
      </c>
      <c r="L21" s="6">
        <v>0</v>
      </c>
    </row>
    <row r="22" spans="1:12" s="3" customFormat="1" ht="13.5" x14ac:dyDescent="0.2">
      <c r="A22" s="3" t="s">
        <v>14</v>
      </c>
      <c r="C22" s="6">
        <v>20.808254514187446</v>
      </c>
      <c r="D22" s="6">
        <v>22.441960447119516</v>
      </c>
      <c r="E22" s="6">
        <v>22.871883061049012</v>
      </c>
      <c r="F22" s="6">
        <v>23.817712811693895</v>
      </c>
      <c r="G22" s="6">
        <v>23.731728288907995</v>
      </c>
      <c r="H22" s="6">
        <v>22.957867583834911</v>
      </c>
      <c r="I22" s="6">
        <v>22.957867583834911</v>
      </c>
      <c r="J22" s="6">
        <v>22.441960447119516</v>
      </c>
      <c r="K22" s="6">
        <v>21.410146173688734</v>
      </c>
      <c r="L22" s="6">
        <v>20.464316423043854</v>
      </c>
    </row>
    <row r="23" spans="1:12" s="3" customFormat="1" ht="13.5" x14ac:dyDescent="0.2">
      <c r="A23" s="3" t="s">
        <v>15</v>
      </c>
      <c r="C23" s="6">
        <v>0</v>
      </c>
      <c r="D23" s="6">
        <v>0</v>
      </c>
      <c r="E23" s="6">
        <v>0</v>
      </c>
      <c r="F23" s="6">
        <v>2.92</v>
      </c>
      <c r="G23" s="6">
        <v>3.18</v>
      </c>
      <c r="H23" s="6">
        <v>7.09</v>
      </c>
      <c r="I23" s="6">
        <v>2.74</v>
      </c>
      <c r="J23" s="6">
        <v>3.33</v>
      </c>
      <c r="K23" s="6">
        <v>36.53</v>
      </c>
      <c r="L23" s="6">
        <v>31.87</v>
      </c>
    </row>
    <row r="24" spans="1:12" s="3" customFormat="1" ht="13.5" x14ac:dyDescent="0.2">
      <c r="A24" s="3" t="s">
        <v>16</v>
      </c>
      <c r="C24" s="6">
        <v>0</v>
      </c>
      <c r="D24" s="6">
        <v>0</v>
      </c>
      <c r="E24" s="6">
        <v>0</v>
      </c>
      <c r="F24" s="6">
        <v>2.92</v>
      </c>
      <c r="G24" s="6">
        <v>3.18</v>
      </c>
      <c r="H24" s="6">
        <v>7.09</v>
      </c>
      <c r="I24" s="7">
        <v>2.74</v>
      </c>
      <c r="J24" s="6">
        <v>0</v>
      </c>
      <c r="K24" s="6">
        <v>0</v>
      </c>
      <c r="L24" s="6">
        <v>31.87</v>
      </c>
    </row>
    <row r="25" spans="1:12" s="3" customFormat="1" ht="13.5" x14ac:dyDescent="0.2">
      <c r="A25" s="8" t="s">
        <v>17</v>
      </c>
      <c r="C25" s="9">
        <v>6.7684058289545597</v>
      </c>
      <c r="D25" s="9">
        <v>7.299809592384876</v>
      </c>
      <c r="E25" s="9">
        <v>7.4396526880244336</v>
      </c>
      <c r="F25" s="9">
        <v>10.732505962142961</v>
      </c>
      <c r="G25" s="9">
        <v>10.82756727050158</v>
      </c>
      <c r="H25" s="9">
        <v>14.194867795909614</v>
      </c>
      <c r="I25" s="9">
        <v>9.8027915826095295</v>
      </c>
      <c r="J25" s="9">
        <v>7.3227117173959169</v>
      </c>
      <c r="K25" s="9">
        <v>7.3165350955962039</v>
      </c>
      <c r="L25" s="9">
        <v>39.251795494693226</v>
      </c>
    </row>
    <row r="26" spans="1:12" s="3" customFormat="1" ht="13.5" x14ac:dyDescent="0.2">
      <c r="C26" s="6"/>
      <c r="D26" s="6"/>
      <c r="E26" s="6"/>
      <c r="F26" s="6"/>
      <c r="G26" s="6"/>
      <c r="H26" s="6"/>
      <c r="I26" s="6"/>
      <c r="J26" s="6"/>
      <c r="K26" s="6"/>
      <c r="L26" s="6"/>
    </row>
    <row r="27" spans="1:12" s="4" customFormat="1" ht="20.25" x14ac:dyDescent="0.2">
      <c r="A27" s="5" t="s">
        <v>18</v>
      </c>
      <c r="C27" s="13"/>
      <c r="D27" s="13"/>
      <c r="E27" s="13"/>
      <c r="F27" s="13"/>
      <c r="G27" s="13"/>
      <c r="H27" s="13"/>
      <c r="I27" s="13"/>
      <c r="J27" s="13"/>
      <c r="K27" s="13"/>
      <c r="L27" s="13"/>
    </row>
    <row r="28" spans="1:12" s="3" customFormat="1" ht="13.5" x14ac:dyDescent="0.2">
      <c r="A28" s="8" t="s">
        <v>19</v>
      </c>
      <c r="C28" s="9">
        <v>1718.5010031527659</v>
      </c>
      <c r="D28" s="9">
        <v>1780.7299130600936</v>
      </c>
      <c r="E28" s="9">
        <v>1880.7824591573515</v>
      </c>
      <c r="F28" s="9">
        <v>1989.4060991688164</v>
      </c>
      <c r="G28" s="9">
        <v>1940.2823215821152</v>
      </c>
      <c r="H28" s="9">
        <v>1942.3914235215439</v>
      </c>
      <c r="I28" s="9">
        <v>1874.3651074806535</v>
      </c>
      <c r="J28" s="9">
        <v>1839.5199302569981</v>
      </c>
      <c r="K28" s="9">
        <v>1806.9847625871787</v>
      </c>
      <c r="L28" s="9">
        <v>1828.0819040794877</v>
      </c>
    </row>
    <row r="29" spans="1:12" s="3" customFormat="1" ht="13.5" x14ac:dyDescent="0.2"/>
    <row r="30" spans="1:12" s="4" customFormat="1" ht="21" thickBot="1" x14ac:dyDescent="0.25">
      <c r="A30" s="10" t="s">
        <v>20</v>
      </c>
      <c r="B30" s="11"/>
      <c r="C30" s="12">
        <v>3.938552154777464E-3</v>
      </c>
      <c r="D30" s="12">
        <v>4.0993356369470567E-3</v>
      </c>
      <c r="E30" s="12">
        <v>3.9556157341863064E-3</v>
      </c>
      <c r="F30" s="12">
        <v>5.3948291234389269E-3</v>
      </c>
      <c r="G30" s="12">
        <v>5.5804081447656199E-3</v>
      </c>
      <c r="H30" s="12">
        <v>7.3079337274741486E-3</v>
      </c>
      <c r="I30" s="12">
        <v>5.2299264126750237E-3</v>
      </c>
      <c r="J30" s="12">
        <v>3.9807732424909717E-3</v>
      </c>
      <c r="K30" s="12">
        <v>4.0490297688623783E-3</v>
      </c>
      <c r="L30" s="12">
        <v>2.1471573788406421E-2</v>
      </c>
    </row>
    <row r="31" spans="1:12" s="3" customFormat="1" ht="13.5" x14ac:dyDescent="0.2"/>
    <row r="32" spans="1:12" s="4" customFormat="1" ht="20.25" x14ac:dyDescent="0.2">
      <c r="A32" s="5" t="s">
        <v>21</v>
      </c>
    </row>
    <row r="33" spans="1:12" s="3" customFormat="1" ht="13.5" x14ac:dyDescent="0.2">
      <c r="A33" s="3" t="s">
        <v>22</v>
      </c>
      <c r="C33" s="6">
        <v>377.94974682334959</v>
      </c>
      <c r="D33" s="6">
        <v>351.8438903219643</v>
      </c>
      <c r="E33" s="6">
        <v>363.97726187064109</v>
      </c>
      <c r="F33" s="6">
        <v>324.47215056845323</v>
      </c>
      <c r="G33" s="6">
        <v>326.5262252794497</v>
      </c>
      <c r="H33" s="6">
        <v>342.4715773383013</v>
      </c>
      <c r="I33" s="7">
        <v>387.23607528422662</v>
      </c>
      <c r="J33" s="6">
        <v>448.05354925002388</v>
      </c>
      <c r="K33" s="6">
        <v>479.23798605139962</v>
      </c>
      <c r="L33" s="6">
        <v>452.9951275437088</v>
      </c>
    </row>
    <row r="34" spans="1:12" s="3" customFormat="1" ht="13.5" x14ac:dyDescent="0.2">
      <c r="A34" s="3" t="s">
        <v>23</v>
      </c>
      <c r="C34" s="6">
        <v>0</v>
      </c>
      <c r="D34" s="6">
        <v>0</v>
      </c>
      <c r="E34" s="6">
        <v>0</v>
      </c>
      <c r="F34" s="6">
        <v>0</v>
      </c>
      <c r="G34" s="6">
        <v>0</v>
      </c>
      <c r="H34" s="6">
        <v>0</v>
      </c>
      <c r="I34" s="7">
        <v>1.5047291487532244</v>
      </c>
      <c r="J34" s="6">
        <v>1.8629979936944683</v>
      </c>
      <c r="K34" s="6">
        <v>5.0874175981656631</v>
      </c>
      <c r="L34" s="6">
        <v>8.6462214579153525</v>
      </c>
    </row>
    <row r="35" spans="1:12" s="3" customFormat="1" ht="13.5" x14ac:dyDescent="0.2">
      <c r="A35" s="3" t="s">
        <v>24</v>
      </c>
      <c r="C35" s="6">
        <v>0</v>
      </c>
      <c r="D35" s="6">
        <v>0</v>
      </c>
      <c r="E35" s="6">
        <v>0</v>
      </c>
      <c r="F35" s="6">
        <v>0</v>
      </c>
      <c r="G35" s="6">
        <v>0</v>
      </c>
      <c r="H35" s="6">
        <v>0</v>
      </c>
      <c r="I35" s="6">
        <v>0</v>
      </c>
      <c r="J35" s="6">
        <v>0</v>
      </c>
      <c r="K35" s="6">
        <v>0</v>
      </c>
      <c r="L35" s="6">
        <v>0</v>
      </c>
    </row>
    <row r="36" spans="1:12" s="3" customFormat="1" ht="13.5" x14ac:dyDescent="0.2">
      <c r="A36" s="8" t="s">
        <v>25</v>
      </c>
      <c r="C36" s="9">
        <v>377.94974682334959</v>
      </c>
      <c r="D36" s="9">
        <v>351.8438903219643</v>
      </c>
      <c r="E36" s="9">
        <v>363.97726187064109</v>
      </c>
      <c r="F36" s="9">
        <v>324.47215056845323</v>
      </c>
      <c r="G36" s="9">
        <v>326.5262252794497</v>
      </c>
      <c r="H36" s="9">
        <v>342.4715773383013</v>
      </c>
      <c r="I36" s="9">
        <v>388.74080443297981</v>
      </c>
      <c r="J36" s="9">
        <v>449.91654724371836</v>
      </c>
      <c r="K36" s="9">
        <v>484.32540364956526</v>
      </c>
      <c r="L36" s="9">
        <v>461.64134900162418</v>
      </c>
    </row>
    <row r="37" spans="1:12" s="3" customFormat="1" ht="13.5" x14ac:dyDescent="0.2">
      <c r="C37" s="6"/>
      <c r="D37" s="6"/>
      <c r="E37" s="6"/>
      <c r="F37" s="6"/>
      <c r="G37" s="6"/>
      <c r="H37" s="6"/>
      <c r="I37" s="6"/>
      <c r="J37" s="6"/>
      <c r="K37" s="6"/>
      <c r="L37" s="6"/>
    </row>
    <row r="38" spans="1:12" s="4" customFormat="1" ht="20.25" x14ac:dyDescent="0.2">
      <c r="A38" s="5" t="s">
        <v>26</v>
      </c>
      <c r="C38" s="13"/>
      <c r="D38" s="13"/>
      <c r="E38" s="13"/>
      <c r="F38" s="13"/>
      <c r="G38" s="13"/>
      <c r="H38" s="13"/>
      <c r="I38" s="13"/>
      <c r="J38" s="13"/>
      <c r="K38" s="13"/>
      <c r="L38" s="13"/>
    </row>
    <row r="39" spans="1:12" s="3" customFormat="1" ht="13.5" x14ac:dyDescent="0.2">
      <c r="A39" s="8" t="s">
        <v>27</v>
      </c>
      <c r="C39" s="9">
        <v>3238.9707174930736</v>
      </c>
      <c r="D39" s="9">
        <v>3265.0578007069835</v>
      </c>
      <c r="E39" s="9">
        <v>3200.4709324543801</v>
      </c>
      <c r="F39" s="9">
        <v>3076.5735167669818</v>
      </c>
      <c r="G39" s="9">
        <v>3146.5188210566548</v>
      </c>
      <c r="H39" s="9">
        <v>2946.8223464220882</v>
      </c>
      <c r="I39" s="9">
        <v>2989.7190933409765</v>
      </c>
      <c r="J39" s="9">
        <v>2876.3165185822108</v>
      </c>
      <c r="K39" s="9">
        <v>2652.5079440145219</v>
      </c>
      <c r="L39" s="9">
        <v>2548.2754132034011</v>
      </c>
    </row>
    <row r="40" spans="1:12" s="3" customFormat="1" ht="13.5" x14ac:dyDescent="0.2">
      <c r="A40" s="3" t="s">
        <v>28</v>
      </c>
    </row>
    <row r="41" spans="1:12" s="4" customFormat="1" ht="20.25" x14ac:dyDescent="0.2"/>
    <row r="42" spans="1:12" s="3" customFormat="1" ht="21" thickBot="1" x14ac:dyDescent="0.25">
      <c r="A42" s="10" t="s">
        <v>29</v>
      </c>
      <c r="B42" s="11"/>
      <c r="C42" s="12">
        <v>0.11668822591760829</v>
      </c>
      <c r="D42" s="12">
        <v>0.10776038643045752</v>
      </c>
      <c r="E42" s="12">
        <v>0.11372615766627628</v>
      </c>
      <c r="F42" s="12">
        <v>0.1054654305512663</v>
      </c>
      <c r="G42" s="12">
        <v>0.10377380332013925</v>
      </c>
      <c r="H42" s="12">
        <v>0.11621724592733469</v>
      </c>
      <c r="I42" s="12">
        <v>0.1300258627303231</v>
      </c>
      <c r="J42" s="12">
        <v>0.15642108381920725</v>
      </c>
      <c r="K42" s="12">
        <v>0.18259149977004319</v>
      </c>
      <c r="L42" s="12">
        <v>0.18115834207312048</v>
      </c>
    </row>
    <row r="43" spans="1:12" s="3" customFormat="1" ht="13.5" x14ac:dyDescent="0.2">
      <c r="C43" s="6"/>
      <c r="D43" s="6"/>
      <c r="E43" s="6"/>
      <c r="F43" s="6"/>
      <c r="G43" s="6"/>
      <c r="H43" s="6"/>
      <c r="I43" s="6"/>
      <c r="J43" s="6"/>
      <c r="K43" s="6"/>
      <c r="L43" s="6"/>
    </row>
    <row r="44" spans="1:12" s="3" customFormat="1" ht="20.25" x14ac:dyDescent="0.2">
      <c r="A44" s="14" t="s">
        <v>30</v>
      </c>
      <c r="C44" s="6"/>
      <c r="D44" s="6"/>
      <c r="E44" s="6"/>
      <c r="F44" s="6"/>
      <c r="G44" s="6"/>
      <c r="H44" s="6"/>
      <c r="I44" s="6"/>
      <c r="J44" s="6"/>
      <c r="K44" s="6"/>
      <c r="L44" s="6"/>
    </row>
    <row r="45" spans="1:12" s="3" customFormat="1" ht="13.5" x14ac:dyDescent="0.2">
      <c r="A45" s="15" t="s">
        <v>31</v>
      </c>
      <c r="B45" s="15"/>
      <c r="C45" s="6">
        <v>465.70547709885284</v>
      </c>
      <c r="D45" s="6">
        <v>485.31112591226838</v>
      </c>
      <c r="E45" s="6">
        <v>489.31971696977388</v>
      </c>
      <c r="F45" s="6">
        <v>482.92896179877499</v>
      </c>
      <c r="G45" s="6">
        <v>489.47244101407102</v>
      </c>
      <c r="H45" s="6">
        <v>508.37475819533631</v>
      </c>
      <c r="I45" s="6">
        <v>544.2924876694675</v>
      </c>
      <c r="J45" s="6">
        <v>533.96315091647227</v>
      </c>
      <c r="K45" s="6">
        <v>542.19128708165329</v>
      </c>
      <c r="L45" s="6">
        <v>585.48502023296498</v>
      </c>
    </row>
    <row r="46" spans="1:12" s="3" customFormat="1" ht="13.5" x14ac:dyDescent="0.2">
      <c r="A46" s="15" t="s">
        <v>32</v>
      </c>
      <c r="B46" s="15"/>
      <c r="C46" s="6">
        <v>377.94974682334959</v>
      </c>
      <c r="D46" s="6">
        <v>351.8438903219643</v>
      </c>
      <c r="E46" s="6">
        <v>363.97726187064109</v>
      </c>
      <c r="F46" s="6">
        <v>324.47215056845323</v>
      </c>
      <c r="G46" s="6">
        <v>326.5262252794497</v>
      </c>
      <c r="H46" s="6">
        <v>342.4715773383013</v>
      </c>
      <c r="I46" s="6">
        <v>388.74080443297981</v>
      </c>
      <c r="J46" s="6">
        <v>449.91654724371836</v>
      </c>
      <c r="K46" s="6">
        <v>484.32540364956526</v>
      </c>
      <c r="L46" s="6">
        <v>461.64134900162418</v>
      </c>
    </row>
    <row r="47" spans="1:12" s="3" customFormat="1" ht="13.5" x14ac:dyDescent="0.2">
      <c r="A47" s="15" t="s">
        <v>33</v>
      </c>
      <c r="B47" s="15"/>
      <c r="C47" s="6">
        <v>6.7684058289545597</v>
      </c>
      <c r="D47" s="6">
        <v>7.299809592384876</v>
      </c>
      <c r="E47" s="6">
        <v>7.4396526880244336</v>
      </c>
      <c r="F47" s="6">
        <v>10.732505962142961</v>
      </c>
      <c r="G47" s="6">
        <v>10.82756727050158</v>
      </c>
      <c r="H47" s="6">
        <v>14.194867795909614</v>
      </c>
      <c r="I47" s="6">
        <v>9.8027915826095295</v>
      </c>
      <c r="J47" s="6">
        <v>7.3227117173959169</v>
      </c>
      <c r="K47" s="6">
        <v>7.3165350955962039</v>
      </c>
      <c r="L47" s="6">
        <v>38.871795494693224</v>
      </c>
    </row>
    <row r="48" spans="1:12" s="3" customFormat="1" ht="13.5" x14ac:dyDescent="0.2">
      <c r="A48" s="3" t="s">
        <v>34</v>
      </c>
      <c r="B48" s="15"/>
      <c r="C48" s="6">
        <v>850.42362975115691</v>
      </c>
      <c r="D48" s="6">
        <v>844.45482582661759</v>
      </c>
      <c r="E48" s="6">
        <v>860.73663152843949</v>
      </c>
      <c r="F48" s="6">
        <v>818.13361832937119</v>
      </c>
      <c r="G48" s="6">
        <v>826.82623356402235</v>
      </c>
      <c r="H48" s="6">
        <v>865.04120332954722</v>
      </c>
      <c r="I48" s="6">
        <v>942.83608368505691</v>
      </c>
      <c r="J48" s="6">
        <v>991.20240987758655</v>
      </c>
      <c r="K48" s="6">
        <v>1033.8332258268149</v>
      </c>
      <c r="L48" s="6">
        <v>1085.9981647292825</v>
      </c>
    </row>
    <row r="49" spans="1:12" ht="13.5" x14ac:dyDescent="0.2">
      <c r="A49" s="3" t="s">
        <v>35</v>
      </c>
      <c r="B49" s="3"/>
      <c r="C49" s="6"/>
      <c r="D49" s="6"/>
      <c r="E49" s="6"/>
      <c r="F49" s="6"/>
      <c r="G49" s="6"/>
      <c r="H49" s="6"/>
      <c r="I49" s="6"/>
      <c r="J49" s="6"/>
      <c r="K49" s="6"/>
      <c r="L49" s="6"/>
    </row>
    <row r="50" spans="1:12" s="3" customFormat="1" ht="13.5" x14ac:dyDescent="0.2">
      <c r="A50" s="1"/>
      <c r="B50" s="1"/>
      <c r="C50" s="1"/>
      <c r="D50" s="1"/>
      <c r="E50" s="1"/>
      <c r="F50" s="1"/>
      <c r="G50" s="1"/>
      <c r="H50" s="1"/>
      <c r="I50" s="1"/>
      <c r="J50" s="1"/>
      <c r="K50" s="1"/>
      <c r="L50" s="1"/>
    </row>
    <row r="51" spans="1:12" ht="20.25" x14ac:dyDescent="0.2">
      <c r="A51" s="16" t="s">
        <v>36</v>
      </c>
      <c r="B51" s="15"/>
      <c r="C51" s="6"/>
      <c r="D51" s="6"/>
      <c r="E51" s="6"/>
      <c r="F51" s="6"/>
      <c r="G51" s="6"/>
      <c r="H51" s="6"/>
      <c r="I51" s="6"/>
      <c r="J51" s="6"/>
      <c r="K51" s="6"/>
      <c r="L51" s="6"/>
    </row>
    <row r="52" spans="1:12" ht="13.5" x14ac:dyDescent="0.2">
      <c r="A52" s="15" t="s">
        <v>37</v>
      </c>
      <c r="B52" s="15"/>
      <c r="C52" s="6">
        <v>0</v>
      </c>
      <c r="D52" s="6">
        <v>0</v>
      </c>
      <c r="E52" s="6">
        <v>0</v>
      </c>
      <c r="F52" s="6">
        <v>0</v>
      </c>
      <c r="G52" s="6">
        <v>0</v>
      </c>
      <c r="H52" s="6">
        <v>0</v>
      </c>
      <c r="I52" s="6">
        <v>0</v>
      </c>
      <c r="J52" s="6">
        <v>0</v>
      </c>
      <c r="K52" s="6">
        <v>0</v>
      </c>
      <c r="L52" s="6">
        <v>0</v>
      </c>
    </row>
    <row r="53" spans="1:12" s="3" customFormat="1" ht="13.5" x14ac:dyDescent="0.2">
      <c r="A53" s="15" t="s">
        <v>38</v>
      </c>
      <c r="B53" s="15"/>
      <c r="C53" s="6">
        <v>0</v>
      </c>
      <c r="D53" s="6">
        <v>0</v>
      </c>
      <c r="E53" s="6">
        <v>0</v>
      </c>
      <c r="F53" s="6">
        <v>0</v>
      </c>
      <c r="G53" s="6">
        <v>0</v>
      </c>
      <c r="H53" s="6">
        <v>0</v>
      </c>
      <c r="I53" s="6">
        <v>0</v>
      </c>
      <c r="J53" s="6">
        <v>0</v>
      </c>
      <c r="K53" s="6">
        <v>0</v>
      </c>
      <c r="L53" s="6">
        <v>0</v>
      </c>
    </row>
    <row r="54" spans="1:12" s="3" customFormat="1" ht="13.5" x14ac:dyDescent="0.2">
      <c r="A54" s="15"/>
      <c r="B54" s="15"/>
      <c r="C54" s="6"/>
      <c r="D54" s="6"/>
      <c r="E54" s="6"/>
      <c r="F54" s="6"/>
      <c r="G54" s="6"/>
      <c r="H54" s="6"/>
      <c r="I54" s="6"/>
      <c r="J54" s="6"/>
      <c r="K54" s="6"/>
      <c r="L54" s="6"/>
    </row>
    <row r="55" spans="1:12" s="3" customFormat="1" ht="13.5" x14ac:dyDescent="0.2">
      <c r="A55" s="8" t="s">
        <v>39</v>
      </c>
      <c r="B55" s="15"/>
      <c r="C55" s="9">
        <v>850.42362975115691</v>
      </c>
      <c r="D55" s="9">
        <v>844.45482582661759</v>
      </c>
      <c r="E55" s="9">
        <v>860.73663152843949</v>
      </c>
      <c r="F55" s="9">
        <v>818.13361832937119</v>
      </c>
      <c r="G55" s="9">
        <v>826.82623356402235</v>
      </c>
      <c r="H55" s="9">
        <v>865.04120332954722</v>
      </c>
      <c r="I55" s="9">
        <v>942.83608368505691</v>
      </c>
      <c r="J55" s="9">
        <v>991.20240987758655</v>
      </c>
      <c r="K55" s="9">
        <v>1033.8332258268149</v>
      </c>
      <c r="L55" s="9">
        <v>1085.9981647292825</v>
      </c>
    </row>
    <row r="57" spans="1:12" s="3" customFormat="1" ht="20.25" x14ac:dyDescent="0.2">
      <c r="A57" s="16" t="s">
        <v>40</v>
      </c>
      <c r="C57" s="6"/>
      <c r="D57" s="6"/>
      <c r="E57" s="6"/>
      <c r="F57" s="6"/>
      <c r="G57" s="6"/>
      <c r="H57" s="6"/>
      <c r="I57" s="6"/>
      <c r="J57" s="6"/>
      <c r="K57" s="6"/>
      <c r="L57" s="6"/>
    </row>
    <row r="58" spans="1:12" s="3" customFormat="1" ht="13.5" x14ac:dyDescent="0.2">
      <c r="A58" s="3" t="s">
        <v>41</v>
      </c>
      <c r="C58" s="6">
        <v>6457.2503104996649</v>
      </c>
      <c r="D58" s="6">
        <v>6609.4652240374498</v>
      </c>
      <c r="E58" s="6">
        <v>6703.4010939142063</v>
      </c>
      <c r="F58" s="6">
        <v>6748.9350950606658</v>
      </c>
      <c r="G58" s="6">
        <v>6840.5667870449979</v>
      </c>
      <c r="H58" s="6">
        <v>6592.2975093149898</v>
      </c>
      <c r="I58" s="6">
        <v>6598.6012544186488</v>
      </c>
      <c r="J58" s="6">
        <v>6420.8772914875326</v>
      </c>
      <c r="K58" s="6">
        <v>6136.1612840355401</v>
      </c>
      <c r="L58" s="6">
        <v>6048.237273335244</v>
      </c>
    </row>
    <row r="59" spans="1:12" s="3" customFormat="1" ht="13.5" x14ac:dyDescent="0.2">
      <c r="A59" s="1"/>
      <c r="B59" s="1"/>
      <c r="C59" s="1"/>
      <c r="D59" s="1"/>
      <c r="E59" s="1"/>
      <c r="F59" s="1"/>
      <c r="G59" s="1"/>
      <c r="H59" s="1"/>
      <c r="I59" s="1"/>
      <c r="J59" s="1"/>
      <c r="K59" s="1"/>
      <c r="L59" s="1"/>
    </row>
    <row r="60" spans="1:12" s="3" customFormat="1" ht="20.25" x14ac:dyDescent="0.2">
      <c r="A60" s="16" t="s">
        <v>42</v>
      </c>
      <c r="B60" s="1"/>
      <c r="C60" s="1"/>
      <c r="D60" s="1"/>
      <c r="E60" s="1"/>
      <c r="F60" s="1"/>
      <c r="G60" s="1"/>
      <c r="H60" s="1"/>
      <c r="I60" s="1"/>
      <c r="J60" s="1"/>
      <c r="K60" s="1"/>
      <c r="L60" s="1"/>
    </row>
    <row r="61" spans="1:12" s="3" customFormat="1" ht="13.5" x14ac:dyDescent="0.2">
      <c r="A61" s="1" t="s">
        <v>43</v>
      </c>
      <c r="B61" s="1"/>
      <c r="C61" s="6">
        <v>6457.2503104996649</v>
      </c>
      <c r="D61" s="6">
        <v>6609.4652240374498</v>
      </c>
      <c r="E61" s="6">
        <v>6703.4010939142063</v>
      </c>
      <c r="F61" s="6">
        <v>6748.9350950606658</v>
      </c>
      <c r="G61" s="6">
        <v>6840.5667870449979</v>
      </c>
      <c r="H61" s="6">
        <v>6592.2975093149898</v>
      </c>
      <c r="I61" s="6">
        <v>6598.6012544186488</v>
      </c>
      <c r="J61" s="6">
        <v>6420.8772914875326</v>
      </c>
      <c r="K61" s="6">
        <v>6136.1612840355401</v>
      </c>
      <c r="L61" s="6">
        <v>6048.237273335244</v>
      </c>
    </row>
    <row r="62" spans="1:12" s="3" customFormat="1" ht="13.5" x14ac:dyDescent="0.2">
      <c r="A62" s="8" t="s">
        <v>44</v>
      </c>
      <c r="C62" s="6">
        <v>6457.2503104996649</v>
      </c>
      <c r="D62" s="6">
        <v>6609.4652240374498</v>
      </c>
      <c r="E62" s="6">
        <v>6703.4010939142063</v>
      </c>
      <c r="F62" s="6">
        <v>6748.9350950606658</v>
      </c>
      <c r="G62" s="6">
        <v>6840.5667870449979</v>
      </c>
      <c r="H62" s="6">
        <v>6592.2975093149898</v>
      </c>
      <c r="I62" s="6">
        <v>6598.6012544186488</v>
      </c>
      <c r="J62" s="6">
        <v>6420.8772914875326</v>
      </c>
      <c r="K62" s="6">
        <v>6136.1612840355401</v>
      </c>
      <c r="L62" s="6">
        <v>6048.237273335244</v>
      </c>
    </row>
    <row r="63" spans="1:12" s="4" customFormat="1" ht="20.25" x14ac:dyDescent="0.2">
      <c r="A63" s="3"/>
      <c r="B63" s="3"/>
      <c r="C63" s="3"/>
      <c r="D63" s="3"/>
      <c r="E63" s="3"/>
      <c r="F63" s="3"/>
      <c r="G63" s="3"/>
      <c r="H63" s="3"/>
      <c r="I63" s="3"/>
      <c r="J63" s="3"/>
      <c r="K63" s="3"/>
      <c r="L63" s="3"/>
    </row>
    <row r="64" spans="1:12" s="3" customFormat="1" ht="21" thickBot="1" x14ac:dyDescent="0.25">
      <c r="A64" s="10" t="s">
        <v>45</v>
      </c>
      <c r="B64" s="11"/>
      <c r="C64" s="12">
        <v>0.13170058288871733</v>
      </c>
      <c r="D64" s="12">
        <v>0.12776447067994026</v>
      </c>
      <c r="E64" s="12">
        <v>0.12840297327723288</v>
      </c>
      <c r="F64" s="12">
        <v>0.12122410525597402</v>
      </c>
      <c r="G64" s="12">
        <v>0.12087101249123194</v>
      </c>
      <c r="H64" s="12">
        <v>0.1312199884952453</v>
      </c>
      <c r="I64" s="12">
        <v>0.14288423369326972</v>
      </c>
      <c r="J64" s="12">
        <v>0.15437180386419649</v>
      </c>
      <c r="K64" s="12">
        <v>0.16848208154445685</v>
      </c>
      <c r="L64" s="12">
        <v>0.17955614431945374</v>
      </c>
    </row>
    <row r="65" spans="1:27" s="3" customFormat="1" ht="15" customHeight="1" x14ac:dyDescent="0.2">
      <c r="A65" s="3" t="s">
        <v>46</v>
      </c>
    </row>
    <row r="66" spans="1:27" s="3" customFormat="1" ht="22.5" customHeight="1" x14ac:dyDescent="0.2">
      <c r="J66" s="144" t="s">
        <v>47</v>
      </c>
      <c r="K66" s="144"/>
      <c r="L66" s="144"/>
      <c r="M66" s="144"/>
      <c r="N66" s="144"/>
      <c r="O66" s="144"/>
      <c r="P66" s="144"/>
      <c r="Q66" s="144"/>
      <c r="R66" s="17"/>
      <c r="S66" s="5"/>
      <c r="AA66" s="8"/>
    </row>
    <row r="67" spans="1:27" s="3" customFormat="1" ht="22.5" customHeight="1" x14ac:dyDescent="0.2">
      <c r="D67" s="18" t="s">
        <v>48</v>
      </c>
      <c r="E67" s="19"/>
      <c r="F67" s="20"/>
      <c r="G67" s="20"/>
      <c r="H67" s="20"/>
      <c r="I67" s="21"/>
      <c r="J67" s="144" t="s">
        <v>49</v>
      </c>
      <c r="K67" s="144"/>
      <c r="L67" s="144" t="s">
        <v>50</v>
      </c>
      <c r="M67" s="144"/>
      <c r="N67" s="144" t="s">
        <v>51</v>
      </c>
      <c r="O67" s="144"/>
      <c r="P67" s="144" t="s">
        <v>52</v>
      </c>
      <c r="Q67" s="144"/>
      <c r="R67" s="22"/>
      <c r="S67" s="23" t="s">
        <v>53</v>
      </c>
    </row>
    <row r="68" spans="1:27" s="3" customFormat="1" ht="22.5" customHeight="1" x14ac:dyDescent="0.2">
      <c r="D68" s="24">
        <v>0.126</v>
      </c>
      <c r="J68" s="143">
        <v>0.14080000000000001</v>
      </c>
      <c r="K68" s="143"/>
      <c r="L68" s="143">
        <v>0.1482</v>
      </c>
      <c r="M68" s="143"/>
      <c r="N68" s="143">
        <v>0.1593</v>
      </c>
      <c r="O68" s="143"/>
      <c r="P68" s="143">
        <v>0.1741</v>
      </c>
      <c r="Q68" s="143"/>
      <c r="R68" s="26"/>
      <c r="S68" s="27">
        <v>0.2</v>
      </c>
    </row>
    <row r="69" spans="1:27" s="28" customFormat="1" ht="15" customHeight="1" x14ac:dyDescent="0.2"/>
    <row r="72" spans="1:27" ht="15" customHeight="1" x14ac:dyDescent="0.2">
      <c r="A72" s="3"/>
      <c r="B72" s="3"/>
      <c r="C72" s="6"/>
      <c r="D72" s="6"/>
      <c r="E72" s="6"/>
      <c r="F72" s="6"/>
      <c r="G72" s="6"/>
      <c r="H72" s="6"/>
      <c r="I72" s="6"/>
      <c r="J72" s="6"/>
      <c r="K72" s="6"/>
      <c r="L72" s="6"/>
      <c r="M72" s="6"/>
      <c r="N72" s="6"/>
      <c r="O72" s="6"/>
      <c r="P72" s="6"/>
      <c r="Q72" s="6"/>
      <c r="R72" s="6"/>
      <c r="S72" s="6"/>
    </row>
    <row r="73" spans="1:27" s="28" customFormat="1" ht="15" customHeight="1" x14ac:dyDescent="0.2"/>
    <row r="74" spans="1:27" s="28" customFormat="1" ht="15" customHeight="1" x14ac:dyDescent="0.2"/>
    <row r="75" spans="1:27" s="28" customFormat="1" ht="15" customHeight="1" x14ac:dyDescent="0.2"/>
    <row r="76" spans="1:27" s="28" customFormat="1" ht="15" customHeight="1" x14ac:dyDescent="0.2"/>
    <row r="77" spans="1:27" s="28" customFormat="1" ht="15" customHeight="1" x14ac:dyDescent="0.2"/>
    <row r="78" spans="1:27" s="28" customFormat="1" ht="15" customHeight="1" x14ac:dyDescent="0.2"/>
    <row r="79" spans="1:27" s="28" customFormat="1" ht="15" customHeight="1" x14ac:dyDescent="0.2">
      <c r="T79" s="29"/>
    </row>
    <row r="80" spans="1:27" s="28" customFormat="1" ht="15" customHeight="1" x14ac:dyDescent="0.2"/>
    <row r="81" spans="1:1" s="28" customFormat="1" ht="13.5" x14ac:dyDescent="0.2"/>
    <row r="82" spans="1:1" s="28" customFormat="1" ht="13.5" x14ac:dyDescent="0.2"/>
    <row r="83" spans="1:1" s="28" customFormat="1" ht="13.5" x14ac:dyDescent="0.2"/>
    <row r="84" spans="1:1" s="28" customFormat="1" ht="13.5" x14ac:dyDescent="0.2"/>
    <row r="85" spans="1:1" s="3" customFormat="1" ht="13.5" x14ac:dyDescent="0.2"/>
    <row r="86" spans="1:1" s="3" customFormat="1" ht="13.5" x14ac:dyDescent="0.2"/>
    <row r="87" spans="1:1" s="3" customFormat="1" ht="13.5" x14ac:dyDescent="0.2"/>
    <row r="88" spans="1:1" s="3" customFormat="1" ht="13.5" x14ac:dyDescent="0.2"/>
    <row r="90" spans="1:1" s="28" customFormat="1" ht="13.5" x14ac:dyDescent="0.2">
      <c r="A90" s="30"/>
    </row>
    <row r="98" s="28" customFormat="1" ht="13.5" x14ac:dyDescent="0.2"/>
    <row r="99" s="28" customFormat="1" ht="13.5" x14ac:dyDescent="0.2"/>
    <row r="100" s="28" customFormat="1" ht="13.5" x14ac:dyDescent="0.2"/>
    <row r="101" s="28" customFormat="1" ht="13.5" x14ac:dyDescent="0.2"/>
    <row r="200" spans="1:2" s="3" customFormat="1" ht="13.5" x14ac:dyDescent="0.2">
      <c r="A200" s="31">
        <v>41.868000000000002</v>
      </c>
      <c r="B200" s="8" t="s">
        <v>54</v>
      </c>
    </row>
    <row r="201" spans="1:2" s="3" customFormat="1" ht="13.5" x14ac:dyDescent="0.2">
      <c r="A201" s="31">
        <v>10</v>
      </c>
      <c r="B201" s="8" t="s">
        <v>55</v>
      </c>
    </row>
    <row r="202" spans="1:2" s="3" customFormat="1" ht="13.5" x14ac:dyDescent="0.2">
      <c r="A202" s="31">
        <v>1</v>
      </c>
      <c r="B202" s="8" t="s">
        <v>56</v>
      </c>
    </row>
    <row r="203" spans="1:2" s="3" customFormat="1" ht="13.5" x14ac:dyDescent="0.2">
      <c r="A203" s="31">
        <v>11.63</v>
      </c>
      <c r="B203" s="8" t="s">
        <v>57</v>
      </c>
    </row>
    <row r="204" spans="1:2" s="3" customFormat="1" ht="13.5" x14ac:dyDescent="0.2">
      <c r="A204" s="31">
        <v>39.68</v>
      </c>
      <c r="B204" s="8" t="s">
        <v>58</v>
      </c>
    </row>
  </sheetData>
  <mergeCells count="10">
    <mergeCell ref="J68:K68"/>
    <mergeCell ref="L68:M68"/>
    <mergeCell ref="N68:O68"/>
    <mergeCell ref="P68:Q68"/>
    <mergeCell ref="H1:K2"/>
    <mergeCell ref="J66:Q66"/>
    <mergeCell ref="J67:K67"/>
    <mergeCell ref="L67:M67"/>
    <mergeCell ref="N67:O67"/>
    <mergeCell ref="P67:Q6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A204"/>
  <sheetViews>
    <sheetView workbookViewId="0"/>
  </sheetViews>
  <sheetFormatPr defaultRowHeight="12.75" x14ac:dyDescent="0.2"/>
  <cols>
    <col min="1" max="19" width="11.42578125" style="1" customWidth="1"/>
    <col min="20" max="26" width="9.140625" style="1"/>
    <col min="27" max="27" width="11.28515625" style="1" bestFit="1" customWidth="1"/>
    <col min="28" max="16384" width="9.140625" style="1"/>
  </cols>
  <sheetData>
    <row r="1" spans="1:27" ht="12.75" customHeight="1" x14ac:dyDescent="0.2">
      <c r="A1" s="88" t="s">
        <v>135</v>
      </c>
      <c r="H1" s="142" t="s">
        <v>72</v>
      </c>
      <c r="I1" s="142"/>
      <c r="J1" s="142"/>
      <c r="K1" s="142"/>
      <c r="AA1" s="2">
        <v>1</v>
      </c>
    </row>
    <row r="2" spans="1:27" ht="12.75" customHeight="1" x14ac:dyDescent="0.2">
      <c r="A2" s="102"/>
      <c r="B2" s="103"/>
      <c r="H2" s="142"/>
      <c r="I2" s="142"/>
      <c r="J2" s="142"/>
      <c r="K2" s="142"/>
    </row>
    <row r="4" spans="1:27" s="3" customFormat="1" ht="22.5" customHeight="1" x14ac:dyDescent="0.2"/>
    <row r="5" spans="1:27" s="4" customFormat="1" ht="27" customHeight="1" x14ac:dyDescent="0.2">
      <c r="C5" s="5">
        <v>2004</v>
      </c>
      <c r="D5" s="5">
        <v>2005</v>
      </c>
      <c r="E5" s="5">
        <v>2006</v>
      </c>
      <c r="F5" s="5">
        <v>2007</v>
      </c>
      <c r="G5" s="5">
        <v>2008</v>
      </c>
      <c r="H5" s="5">
        <v>2009</v>
      </c>
      <c r="I5" s="5">
        <v>2010</v>
      </c>
      <c r="J5" s="5">
        <v>2011</v>
      </c>
      <c r="K5" s="5">
        <v>2012</v>
      </c>
      <c r="L5" s="5">
        <v>2013</v>
      </c>
    </row>
    <row r="6" spans="1:27" s="4" customFormat="1" ht="27" customHeight="1" x14ac:dyDescent="0.2">
      <c r="A6" s="5" t="s">
        <v>1</v>
      </c>
    </row>
    <row r="7" spans="1:27" s="3" customFormat="1" ht="15" customHeight="1" x14ac:dyDescent="0.2">
      <c r="A7" s="3" t="s">
        <v>2</v>
      </c>
      <c r="C7" s="6">
        <v>3724.2655839181125</v>
      </c>
      <c r="D7" s="6">
        <v>3764.767682575718</v>
      </c>
      <c r="E7" s="6">
        <v>3644.774810746304</v>
      </c>
      <c r="F7" s="6">
        <v>3584.7206623337861</v>
      </c>
      <c r="G7" s="6">
        <v>3606.658826775426</v>
      </c>
      <c r="H7" s="6">
        <v>3635.2883311383625</v>
      </c>
      <c r="I7" s="6">
        <v>3730.8807091558306</v>
      </c>
      <c r="J7" s="6">
        <v>3784.3102744803109</v>
      </c>
      <c r="K7" s="6">
        <v>3795.3685530074176</v>
      </c>
      <c r="L7" s="6">
        <v>3867.9534430826061</v>
      </c>
    </row>
    <row r="8" spans="1:27" s="3" customFormat="1" ht="15" customHeight="1" x14ac:dyDescent="0.2">
      <c r="A8" s="3" t="s">
        <v>3</v>
      </c>
      <c r="C8" s="6">
        <v>165.14313333434825</v>
      </c>
      <c r="D8" s="6">
        <v>219.96079229591055</v>
      </c>
      <c r="E8" s="6">
        <v>267.46548737563432</v>
      </c>
      <c r="F8" s="6">
        <v>344.09765687155016</v>
      </c>
      <c r="G8" s="6">
        <v>449.3925688535752</v>
      </c>
      <c r="H8" s="6">
        <v>587.31130566154229</v>
      </c>
      <c r="I8" s="6">
        <v>755.54559037199601</v>
      </c>
      <c r="J8" s="6">
        <v>882.73752770489102</v>
      </c>
      <c r="K8" s="6">
        <v>1066.4098631037423</v>
      </c>
      <c r="L8" s="6">
        <v>1214.0655735345729</v>
      </c>
    </row>
    <row r="9" spans="1:27" s="3" customFormat="1" ht="15" customHeight="1" x14ac:dyDescent="0.2">
      <c r="A9" s="3" t="s">
        <v>4</v>
      </c>
      <c r="C9" s="6">
        <v>2.4935511607910574</v>
      </c>
      <c r="D9" s="6">
        <v>2.6655202063628547</v>
      </c>
      <c r="E9" s="6">
        <v>3.0094582975064488</v>
      </c>
      <c r="F9" s="6">
        <v>3.349355116079106</v>
      </c>
      <c r="G9" s="6">
        <v>16.59200343938091</v>
      </c>
      <c r="H9" s="6">
        <v>58.166895958727423</v>
      </c>
      <c r="I9" s="6">
        <v>163.85735167669819</v>
      </c>
      <c r="J9" s="6">
        <v>928.26509028374892</v>
      </c>
      <c r="K9" s="6">
        <v>1621.8170249355114</v>
      </c>
      <c r="L9" s="6">
        <v>1856.2873602751504</v>
      </c>
    </row>
    <row r="10" spans="1:27" s="3" customFormat="1" ht="15" customHeight="1" x14ac:dyDescent="0.2">
      <c r="A10" s="3" t="s">
        <v>5</v>
      </c>
      <c r="C10" s="6">
        <v>164.45975924333618</v>
      </c>
      <c r="D10" s="6">
        <v>186.31616509028373</v>
      </c>
      <c r="E10" s="6">
        <v>198.81840068787619</v>
      </c>
      <c r="F10" s="6">
        <v>197.55296646603611</v>
      </c>
      <c r="G10" s="6">
        <v>236.12278589853827</v>
      </c>
      <c r="H10" s="6">
        <v>243.1357695614789</v>
      </c>
      <c r="I10" s="6">
        <v>194.40197764402407</v>
      </c>
      <c r="J10" s="6">
        <v>216.86552020636287</v>
      </c>
      <c r="K10" s="6">
        <v>222.04187446259675</v>
      </c>
      <c r="L10" s="6">
        <v>316.32072226999139</v>
      </c>
    </row>
    <row r="11" spans="1:27" s="3" customFormat="1" ht="15" customHeight="1" x14ac:dyDescent="0.2">
      <c r="A11" s="3" t="s">
        <v>6</v>
      </c>
      <c r="C11" s="6">
        <v>665.98865004299194</v>
      </c>
      <c r="D11" s="6">
        <v>673.42691315563195</v>
      </c>
      <c r="E11" s="6">
        <v>715.55803955288036</v>
      </c>
      <c r="F11" s="6">
        <v>733.34316423043879</v>
      </c>
      <c r="G11" s="6">
        <v>751.54849527085116</v>
      </c>
      <c r="H11" s="6">
        <v>865.93912295786731</v>
      </c>
      <c r="I11" s="7">
        <v>1079.5466036113496</v>
      </c>
      <c r="J11" s="6">
        <v>1200.7319862424768</v>
      </c>
      <c r="K11" s="6">
        <v>1319.9849527085114</v>
      </c>
      <c r="L11" s="6">
        <v>1628.5874462596732</v>
      </c>
    </row>
    <row r="12" spans="1:27" s="3" customFormat="1" ht="15" customHeight="1" x14ac:dyDescent="0.2">
      <c r="A12" s="8" t="s">
        <v>7</v>
      </c>
      <c r="B12" s="8"/>
      <c r="C12" s="9">
        <v>4722.3506776995791</v>
      </c>
      <c r="D12" s="9">
        <v>4847.1370733239073</v>
      </c>
      <c r="E12" s="9">
        <v>4829.6261966602015</v>
      </c>
      <c r="F12" s="9">
        <v>4863.0638050178895</v>
      </c>
      <c r="G12" s="9">
        <v>5060.3146802377714</v>
      </c>
      <c r="H12" s="9">
        <v>5389.8414252779785</v>
      </c>
      <c r="I12" s="9">
        <v>5924.2322324598981</v>
      </c>
      <c r="J12" s="9">
        <v>7012.9103989177902</v>
      </c>
      <c r="K12" s="9">
        <v>8025.6222682177795</v>
      </c>
      <c r="L12" s="9">
        <v>8883.2145454219935</v>
      </c>
    </row>
    <row r="13" spans="1:27" s="3" customFormat="1" ht="15" customHeight="1" x14ac:dyDescent="0.2">
      <c r="A13" s="3" t="s">
        <v>8</v>
      </c>
    </row>
    <row r="14" spans="1:27" s="3" customFormat="1" ht="15" customHeight="1" x14ac:dyDescent="0.2"/>
    <row r="15" spans="1:27" s="4" customFormat="1" ht="27" customHeight="1" x14ac:dyDescent="0.2">
      <c r="A15" s="5" t="s">
        <v>9</v>
      </c>
    </row>
    <row r="16" spans="1:27" s="3" customFormat="1" ht="15" customHeight="1" x14ac:dyDescent="0.2">
      <c r="A16" s="8" t="s">
        <v>10</v>
      </c>
      <c r="C16" s="9">
        <v>29356.147893379188</v>
      </c>
      <c r="D16" s="9">
        <v>29750.214961306963</v>
      </c>
      <c r="E16" s="9">
        <v>30324.677558039555</v>
      </c>
      <c r="F16" s="9">
        <v>30481.943250214961</v>
      </c>
      <c r="G16" s="9">
        <v>30400.859845227857</v>
      </c>
      <c r="H16" s="9">
        <v>28658.12553740327</v>
      </c>
      <c r="I16" s="9">
        <v>29486.930352536543</v>
      </c>
      <c r="J16" s="9">
        <v>29783.319002579534</v>
      </c>
      <c r="K16" s="9">
        <v>29269.217540842648</v>
      </c>
      <c r="L16" s="9">
        <v>28378.933791917454</v>
      </c>
    </row>
    <row r="17" spans="1:12" s="3" customFormat="1" ht="13.5" x14ac:dyDescent="0.2"/>
    <row r="18" spans="1:12" s="4" customFormat="1" ht="21" thickBot="1" x14ac:dyDescent="0.25">
      <c r="A18" s="10" t="s">
        <v>11</v>
      </c>
      <c r="B18" s="11"/>
      <c r="C18" s="12">
        <v>0.16086411251404786</v>
      </c>
      <c r="D18" s="12">
        <v>0.16292780000507823</v>
      </c>
      <c r="E18" s="12">
        <v>0.15926389282842648</v>
      </c>
      <c r="F18" s="12">
        <v>0.15953916602687707</v>
      </c>
      <c r="G18" s="12">
        <v>0.16645301172401245</v>
      </c>
      <c r="H18" s="12">
        <v>0.1880737600316324</v>
      </c>
      <c r="I18" s="12">
        <v>0.20091044274977507</v>
      </c>
      <c r="J18" s="12">
        <v>0.23546436843759427</v>
      </c>
      <c r="K18" s="12">
        <v>0.2742000962963469</v>
      </c>
      <c r="L18" s="12">
        <v>0.31302143380566338</v>
      </c>
    </row>
    <row r="19" spans="1:12" s="3" customFormat="1" ht="13.5" x14ac:dyDescent="0.2"/>
    <row r="20" spans="1:12" s="4" customFormat="1" ht="20.25" x14ac:dyDescent="0.2">
      <c r="A20" s="5" t="s">
        <v>12</v>
      </c>
    </row>
    <row r="21" spans="1:12" s="3" customFormat="1" ht="13.5" x14ac:dyDescent="0.2">
      <c r="A21" s="3" t="s">
        <v>13</v>
      </c>
      <c r="C21" s="6">
        <v>0</v>
      </c>
      <c r="D21" s="6">
        <v>0</v>
      </c>
      <c r="E21" s="6">
        <v>0</v>
      </c>
      <c r="F21" s="6">
        <v>0</v>
      </c>
      <c r="G21" s="6">
        <v>0</v>
      </c>
      <c r="H21" s="6">
        <v>0</v>
      </c>
      <c r="I21" s="6">
        <v>24.677558039552881</v>
      </c>
      <c r="J21" s="6">
        <v>25.537403267411865</v>
      </c>
      <c r="K21" s="6">
        <v>23.215821152192603</v>
      </c>
      <c r="L21" s="6">
        <v>26.569217540842651</v>
      </c>
    </row>
    <row r="22" spans="1:12" s="3" customFormat="1" ht="13.5" x14ac:dyDescent="0.2">
      <c r="A22" s="3" t="s">
        <v>14</v>
      </c>
      <c r="C22" s="6">
        <v>825.62338779019785</v>
      </c>
      <c r="D22" s="6">
        <v>852.79449699054169</v>
      </c>
      <c r="E22" s="6">
        <v>878.67583834909715</v>
      </c>
      <c r="F22" s="6">
        <v>894.58297506448844</v>
      </c>
      <c r="G22" s="6">
        <v>931.98624247635428</v>
      </c>
      <c r="H22" s="6">
        <v>905.8469475494411</v>
      </c>
      <c r="I22" s="6">
        <v>892.43336199484088</v>
      </c>
      <c r="J22" s="6">
        <v>902.49355116079107</v>
      </c>
      <c r="K22" s="6">
        <v>901.89165950128984</v>
      </c>
      <c r="L22" s="6">
        <v>899.91401547721409</v>
      </c>
    </row>
    <row r="23" spans="1:12" s="3" customFormat="1" ht="13.5" x14ac:dyDescent="0.2">
      <c r="A23" s="3" t="s">
        <v>15</v>
      </c>
      <c r="C23" s="6">
        <v>252.7467278112162</v>
      </c>
      <c r="D23" s="6">
        <v>176.745963504347</v>
      </c>
      <c r="E23" s="6">
        <v>197.07174930734689</v>
      </c>
      <c r="F23" s="6">
        <v>178.51342313939045</v>
      </c>
      <c r="G23" s="6">
        <v>728.62291009840453</v>
      </c>
      <c r="H23" s="6">
        <v>1144.117416642782</v>
      </c>
      <c r="I23" s="6">
        <v>1419.5908468520108</v>
      </c>
      <c r="J23" s="6">
        <v>1400.526302904366</v>
      </c>
      <c r="K23" s="6">
        <v>1368.4189627400401</v>
      </c>
      <c r="L23" s="6">
        <v>1252.2598491055626</v>
      </c>
    </row>
    <row r="24" spans="1:12" s="3" customFormat="1" ht="13.5" x14ac:dyDescent="0.2">
      <c r="A24" s="3" t="s">
        <v>16</v>
      </c>
      <c r="C24" s="6">
        <v>252.7467278112162</v>
      </c>
      <c r="D24" s="6">
        <v>176.745963504347</v>
      </c>
      <c r="E24" s="6">
        <v>197.07174930734689</v>
      </c>
      <c r="F24" s="6">
        <v>178.51342313939045</v>
      </c>
      <c r="G24" s="6">
        <v>728.62291009840453</v>
      </c>
      <c r="H24" s="6">
        <v>1144.117416642782</v>
      </c>
      <c r="I24" s="7">
        <v>1419.5908468520108</v>
      </c>
      <c r="J24" s="6">
        <v>1400.5025658147488</v>
      </c>
      <c r="K24" s="6">
        <v>1365.7073529505601</v>
      </c>
      <c r="L24" s="6">
        <v>1250.1820042832335</v>
      </c>
    </row>
    <row r="25" spans="1:12" s="3" customFormat="1" ht="13.5" x14ac:dyDescent="0.2">
      <c r="A25" s="8" t="s">
        <v>17</v>
      </c>
      <c r="C25" s="9">
        <v>385.55990135892796</v>
      </c>
      <c r="D25" s="9">
        <v>313.92999341959438</v>
      </c>
      <c r="E25" s="9">
        <v>338.41915823091142</v>
      </c>
      <c r="F25" s="9">
        <v>324.26585918864532</v>
      </c>
      <c r="G25" s="9">
        <v>877.05466713772648</v>
      </c>
      <c r="H25" s="9">
        <v>1327.8266385142686</v>
      </c>
      <c r="I25" s="9">
        <v>1619.625381979092</v>
      </c>
      <c r="J25" s="9">
        <v>1646.9662180155515</v>
      </c>
      <c r="K25" s="9">
        <v>1898.1507996999471</v>
      </c>
      <c r="L25" s="9">
        <v>1592.2958880708193</v>
      </c>
    </row>
    <row r="26" spans="1:12" s="3" customFormat="1" ht="13.5" x14ac:dyDescent="0.2">
      <c r="C26" s="6"/>
      <c r="D26" s="6"/>
      <c r="E26" s="6"/>
      <c r="F26" s="6"/>
      <c r="G26" s="6"/>
      <c r="H26" s="6"/>
      <c r="I26" s="6"/>
      <c r="J26" s="6"/>
      <c r="K26" s="6"/>
      <c r="L26" s="6"/>
    </row>
    <row r="27" spans="1:12" s="4" customFormat="1" ht="20.25" x14ac:dyDescent="0.2">
      <c r="A27" s="5" t="s">
        <v>18</v>
      </c>
      <c r="C27" s="13"/>
      <c r="D27" s="13"/>
      <c r="E27" s="13"/>
      <c r="F27" s="13"/>
      <c r="G27" s="13"/>
      <c r="H27" s="13"/>
      <c r="I27" s="13"/>
      <c r="J27" s="13"/>
      <c r="K27" s="13"/>
      <c r="L27" s="13"/>
    </row>
    <row r="28" spans="1:12" s="3" customFormat="1" ht="13.5" x14ac:dyDescent="0.2">
      <c r="A28" s="8" t="s">
        <v>19</v>
      </c>
      <c r="C28" s="9">
        <v>39317.02493551161</v>
      </c>
      <c r="D28" s="9">
        <v>38898.461832425724</v>
      </c>
      <c r="E28" s="9">
        <v>39254.834240947741</v>
      </c>
      <c r="F28" s="9">
        <v>39308.670106047583</v>
      </c>
      <c r="G28" s="9">
        <v>37541.186204261016</v>
      </c>
      <c r="H28" s="9">
        <v>35981.224515142829</v>
      </c>
      <c r="I28" s="9">
        <v>35295.35754218018</v>
      </c>
      <c r="J28" s="9">
        <v>35140.346690790102</v>
      </c>
      <c r="K28" s="9">
        <v>32980.375588325216</v>
      </c>
      <c r="L28" s="9">
        <v>32023.421595546759</v>
      </c>
    </row>
    <row r="29" spans="1:12" s="3" customFormat="1" ht="13.5" x14ac:dyDescent="0.2"/>
    <row r="30" spans="1:12" s="4" customFormat="1" ht="21" thickBot="1" x14ac:dyDescent="0.25">
      <c r="A30" s="10" t="s">
        <v>20</v>
      </c>
      <c r="B30" s="11"/>
      <c r="C30" s="12">
        <v>9.8064363209405918E-3</v>
      </c>
      <c r="D30" s="12">
        <v>8.0704988997251977E-3</v>
      </c>
      <c r="E30" s="12">
        <v>8.6210823399146489E-3</v>
      </c>
      <c r="F30" s="12">
        <v>8.2492197857072114E-3</v>
      </c>
      <c r="G30" s="12">
        <v>2.3362465489654097E-2</v>
      </c>
      <c r="H30" s="12">
        <v>3.6903319895504057E-2</v>
      </c>
      <c r="I30" s="12">
        <v>4.5887773768647548E-2</v>
      </c>
      <c r="J30" s="12">
        <v>4.68682404447422E-2</v>
      </c>
      <c r="K30" s="12">
        <v>5.7553947335029047E-2</v>
      </c>
      <c r="L30" s="12">
        <v>4.9722853109870284E-2</v>
      </c>
    </row>
    <row r="31" spans="1:12" s="3" customFormat="1" ht="13.5" x14ac:dyDescent="0.2"/>
    <row r="32" spans="1:12" s="4" customFormat="1" ht="20.25" x14ac:dyDescent="0.2">
      <c r="A32" s="5" t="s">
        <v>21</v>
      </c>
    </row>
    <row r="33" spans="1:12" s="3" customFormat="1" ht="13.5" x14ac:dyDescent="0.2">
      <c r="A33" s="3" t="s">
        <v>22</v>
      </c>
      <c r="C33" s="6">
        <v>1728.1456004585841</v>
      </c>
      <c r="D33" s="6">
        <v>1758.1064297315372</v>
      </c>
      <c r="E33" s="6">
        <v>2200.076430686921</v>
      </c>
      <c r="F33" s="6">
        <v>1871.0566542466802</v>
      </c>
      <c r="G33" s="6">
        <v>1958.9423903697334</v>
      </c>
      <c r="H33" s="6">
        <v>2858.7656444062291</v>
      </c>
      <c r="I33" s="7">
        <v>3927.4959396197573</v>
      </c>
      <c r="J33" s="6">
        <v>4079.951275437088</v>
      </c>
      <c r="K33" s="6">
        <v>7219.7668864048919</v>
      </c>
      <c r="L33" s="6">
        <v>7245.8154198910861</v>
      </c>
    </row>
    <row r="34" spans="1:12" s="3" customFormat="1" ht="13.5" x14ac:dyDescent="0.2">
      <c r="A34" s="3" t="s">
        <v>23</v>
      </c>
      <c r="C34" s="6">
        <v>164.51705359701921</v>
      </c>
      <c r="D34" s="6">
        <v>190.45571797076525</v>
      </c>
      <c r="E34" s="6">
        <v>210.61431164612591</v>
      </c>
      <c r="F34" s="6">
        <v>163.84828508646223</v>
      </c>
      <c r="G34" s="6">
        <v>180.75857456768892</v>
      </c>
      <c r="H34" s="6">
        <v>163.87216967612494</v>
      </c>
      <c r="I34" s="7">
        <v>272.11713002770614</v>
      </c>
      <c r="J34" s="6">
        <v>694.38558326167959</v>
      </c>
      <c r="K34" s="6">
        <v>591.60730868443682</v>
      </c>
      <c r="L34" s="6">
        <v>838.00165825929116</v>
      </c>
    </row>
    <row r="35" spans="1:12" s="3" customFormat="1" ht="13.5" x14ac:dyDescent="0.2">
      <c r="A35" s="3" t="s">
        <v>24</v>
      </c>
      <c r="C35" s="6">
        <v>837.92938616076606</v>
      </c>
      <c r="D35" s="6">
        <v>1070.0084873140727</v>
      </c>
      <c r="E35" s="6">
        <v>1264.2293367717698</v>
      </c>
      <c r="F35" s="6">
        <v>1493.2142292545257</v>
      </c>
      <c r="G35" s="6">
        <v>1734.1412169952146</v>
      </c>
      <c r="H35" s="6">
        <v>1927.8647214932987</v>
      </c>
      <c r="I35" s="6">
        <v>2092.3626898495863</v>
      </c>
      <c r="J35" s="6">
        <v>2270.0637677927657</v>
      </c>
      <c r="K35" s="6">
        <v>2415.0926501678282</v>
      </c>
      <c r="L35" s="6">
        <v>2519.3551300191843</v>
      </c>
    </row>
    <row r="36" spans="1:12" s="3" customFormat="1" ht="13.5" x14ac:dyDescent="0.2">
      <c r="A36" s="8" t="s">
        <v>25</v>
      </c>
      <c r="C36" s="9">
        <v>2730.5920402163692</v>
      </c>
      <c r="D36" s="9">
        <v>3018.570635016375</v>
      </c>
      <c r="E36" s="9">
        <v>3674.9200791048165</v>
      </c>
      <c r="F36" s="9">
        <v>3528.1191685876684</v>
      </c>
      <c r="G36" s="9">
        <v>3873.8421819326368</v>
      </c>
      <c r="H36" s="9">
        <v>4950.5025355756525</v>
      </c>
      <c r="I36" s="9">
        <v>6291.9757594970488</v>
      </c>
      <c r="J36" s="9">
        <v>7044.4006264915333</v>
      </c>
      <c r="K36" s="9">
        <v>10226.466845257157</v>
      </c>
      <c r="L36" s="9">
        <v>10603.172208169563</v>
      </c>
    </row>
    <row r="37" spans="1:12" s="3" customFormat="1" ht="13.5" x14ac:dyDescent="0.2">
      <c r="C37" s="6"/>
      <c r="D37" s="6"/>
      <c r="E37" s="6"/>
      <c r="F37" s="6"/>
      <c r="G37" s="6"/>
      <c r="H37" s="6"/>
      <c r="I37" s="6"/>
      <c r="J37" s="6"/>
      <c r="K37" s="6"/>
      <c r="L37" s="6"/>
    </row>
    <row r="38" spans="1:12" s="4" customFormat="1" ht="20.25" x14ac:dyDescent="0.2">
      <c r="A38" s="5" t="s">
        <v>26</v>
      </c>
      <c r="C38" s="13"/>
      <c r="D38" s="13"/>
      <c r="E38" s="13"/>
      <c r="F38" s="13"/>
      <c r="G38" s="13"/>
      <c r="H38" s="13"/>
      <c r="I38" s="13"/>
      <c r="J38" s="13"/>
      <c r="K38" s="13"/>
      <c r="L38" s="13"/>
    </row>
    <row r="39" spans="1:12" s="3" customFormat="1" ht="13.5" x14ac:dyDescent="0.2">
      <c r="A39" s="8" t="s">
        <v>27</v>
      </c>
      <c r="C39" s="9">
        <v>63961.157483992043</v>
      </c>
      <c r="D39" s="9">
        <v>65929.839432188441</v>
      </c>
      <c r="E39" s="9">
        <v>62945.044207317296</v>
      </c>
      <c r="F39" s="9">
        <v>59679.6174727818</v>
      </c>
      <c r="G39" s="9">
        <v>60155.628128240081</v>
      </c>
      <c r="H39" s="9">
        <v>56789.933270265632</v>
      </c>
      <c r="I39" s="9">
        <v>60430.291059965188</v>
      </c>
      <c r="J39" s="9">
        <v>57663.573608243707</v>
      </c>
      <c r="K39" s="9">
        <v>60565.86278487691</v>
      </c>
      <c r="L39" s="9">
        <v>58802.38847290635</v>
      </c>
    </row>
    <row r="40" spans="1:12" s="3" customFormat="1" ht="13.5" x14ac:dyDescent="0.2">
      <c r="A40" s="3" t="s">
        <v>28</v>
      </c>
    </row>
    <row r="41" spans="1:12" s="4" customFormat="1" ht="20.25" x14ac:dyDescent="0.2"/>
    <row r="42" spans="1:12" s="3" customFormat="1" ht="21" thickBot="1" x14ac:dyDescent="0.25">
      <c r="A42" s="10" t="s">
        <v>29</v>
      </c>
      <c r="B42" s="11"/>
      <c r="C42" s="12">
        <v>4.269141065653434E-2</v>
      </c>
      <c r="D42" s="12">
        <v>4.5784589512326952E-2</v>
      </c>
      <c r="E42" s="12">
        <v>5.8382993059803281E-2</v>
      </c>
      <c r="F42" s="12">
        <v>5.9117657216833611E-2</v>
      </c>
      <c r="G42" s="12">
        <v>6.4397003280796269E-2</v>
      </c>
      <c r="H42" s="12">
        <v>8.7172184408388143E-2</v>
      </c>
      <c r="I42" s="12">
        <v>0.10411956734170781</v>
      </c>
      <c r="J42" s="12">
        <v>0.12216378877850975</v>
      </c>
      <c r="K42" s="12">
        <v>0.16884869421542642</v>
      </c>
      <c r="L42" s="12">
        <v>0.18031873336327239</v>
      </c>
    </row>
    <row r="43" spans="1:12" s="3" customFormat="1" ht="13.5" x14ac:dyDescent="0.2">
      <c r="C43" s="6"/>
      <c r="D43" s="6"/>
      <c r="E43" s="6"/>
      <c r="F43" s="6"/>
      <c r="G43" s="6"/>
      <c r="H43" s="6"/>
      <c r="I43" s="6"/>
      <c r="J43" s="6"/>
      <c r="K43" s="6"/>
      <c r="L43" s="6"/>
    </row>
    <row r="44" spans="1:12" s="3" customFormat="1" ht="20.25" x14ac:dyDescent="0.2">
      <c r="A44" s="14" t="s">
        <v>30</v>
      </c>
      <c r="C44" s="6"/>
      <c r="D44" s="6"/>
      <c r="E44" s="6"/>
      <c r="F44" s="6"/>
      <c r="G44" s="6"/>
      <c r="H44" s="6"/>
      <c r="I44" s="6"/>
      <c r="J44" s="6"/>
      <c r="K44" s="6"/>
      <c r="L44" s="6"/>
    </row>
    <row r="45" spans="1:12" s="3" customFormat="1" ht="13.5" x14ac:dyDescent="0.2">
      <c r="A45" s="15" t="s">
        <v>31</v>
      </c>
      <c r="B45" s="15"/>
      <c r="C45" s="6">
        <v>4589.5375041518682</v>
      </c>
      <c r="D45" s="6">
        <v>4709.9530434086601</v>
      </c>
      <c r="E45" s="6">
        <v>4688.2787877366372</v>
      </c>
      <c r="F45" s="6">
        <v>4717.3113689686352</v>
      </c>
      <c r="G45" s="6">
        <v>4911.8829231984491</v>
      </c>
      <c r="H45" s="6">
        <v>5244.1322034064933</v>
      </c>
      <c r="I45" s="6">
        <v>5768.483991873637</v>
      </c>
      <c r="J45" s="6">
        <v>6836.5715494535516</v>
      </c>
      <c r="K45" s="6">
        <v>7839.7585146885585</v>
      </c>
      <c r="L45" s="6">
        <v>8665.0607560913777</v>
      </c>
    </row>
    <row r="46" spans="1:12" s="3" customFormat="1" ht="13.5" x14ac:dyDescent="0.2">
      <c r="A46" s="15" t="s">
        <v>32</v>
      </c>
      <c r="B46" s="15"/>
      <c r="C46" s="6">
        <v>2730.5920402163692</v>
      </c>
      <c r="D46" s="6">
        <v>3018.570635016375</v>
      </c>
      <c r="E46" s="6">
        <v>3674.9200791048165</v>
      </c>
      <c r="F46" s="6">
        <v>3528.1191685876684</v>
      </c>
      <c r="G46" s="6">
        <v>3873.8421819326368</v>
      </c>
      <c r="H46" s="6">
        <v>4950.5025355756525</v>
      </c>
      <c r="I46" s="6">
        <v>6291.9757594970488</v>
      </c>
      <c r="J46" s="6">
        <v>7044.4006264915333</v>
      </c>
      <c r="K46" s="6">
        <v>10226.466845257157</v>
      </c>
      <c r="L46" s="6">
        <v>10603.172208169563</v>
      </c>
    </row>
    <row r="47" spans="1:12" s="3" customFormat="1" ht="13.5" x14ac:dyDescent="0.2">
      <c r="A47" s="15" t="s">
        <v>33</v>
      </c>
      <c r="B47" s="15"/>
      <c r="C47" s="6">
        <v>385.55990135892796</v>
      </c>
      <c r="D47" s="6">
        <v>313.92999341959438</v>
      </c>
      <c r="E47" s="6">
        <v>338.41915823091142</v>
      </c>
      <c r="F47" s="6">
        <v>324.26585918864532</v>
      </c>
      <c r="G47" s="6">
        <v>877.05466713772648</v>
      </c>
      <c r="H47" s="6">
        <v>1289.8266385142686</v>
      </c>
      <c r="I47" s="6">
        <v>1575.3390874382721</v>
      </c>
      <c r="J47" s="6">
        <v>1576.8414152789874</v>
      </c>
      <c r="K47" s="6">
        <v>1551.5711064797804</v>
      </c>
      <c r="L47" s="6">
        <v>1468.3357936138507</v>
      </c>
    </row>
    <row r="48" spans="1:12" s="3" customFormat="1" ht="13.5" x14ac:dyDescent="0.2">
      <c r="A48" s="3" t="s">
        <v>34</v>
      </c>
      <c r="B48" s="15"/>
      <c r="C48" s="6">
        <v>7705.6894457271655</v>
      </c>
      <c r="D48" s="6">
        <v>8042.4536718446298</v>
      </c>
      <c r="E48" s="6">
        <v>8701.6180250723664</v>
      </c>
      <c r="F48" s="6">
        <v>8569.6963967449483</v>
      </c>
      <c r="G48" s="6">
        <v>9662.7797722688119</v>
      </c>
      <c r="H48" s="6">
        <v>11484.461377496415</v>
      </c>
      <c r="I48" s="6">
        <v>13635.798838808958</v>
      </c>
      <c r="J48" s="6">
        <v>15457.813591224072</v>
      </c>
      <c r="K48" s="6">
        <v>19617.796466425494</v>
      </c>
      <c r="L48" s="6">
        <v>20736.568757874789</v>
      </c>
    </row>
    <row r="49" spans="1:12" ht="13.5" x14ac:dyDescent="0.2">
      <c r="A49" s="3" t="s">
        <v>35</v>
      </c>
      <c r="B49" s="3"/>
      <c r="C49" s="6"/>
      <c r="D49" s="6"/>
      <c r="E49" s="6"/>
      <c r="F49" s="6"/>
      <c r="G49" s="6"/>
      <c r="H49" s="6"/>
      <c r="I49" s="6"/>
      <c r="J49" s="6"/>
      <c r="K49" s="6"/>
      <c r="L49" s="6"/>
    </row>
    <row r="50" spans="1:12" s="3" customFormat="1" ht="13.5" x14ac:dyDescent="0.2">
      <c r="A50" s="1"/>
      <c r="B50" s="1"/>
      <c r="C50" s="1"/>
      <c r="D50" s="1"/>
      <c r="E50" s="1"/>
      <c r="F50" s="1"/>
      <c r="G50" s="1"/>
      <c r="H50" s="1"/>
      <c r="I50" s="1"/>
      <c r="J50" s="1"/>
      <c r="K50" s="1"/>
      <c r="L50" s="1"/>
    </row>
    <row r="51" spans="1:12" ht="20.25" x14ac:dyDescent="0.2">
      <c r="A51" s="16" t="s">
        <v>36</v>
      </c>
      <c r="B51" s="15"/>
      <c r="C51" s="6"/>
      <c r="D51" s="6"/>
      <c r="E51" s="6"/>
      <c r="F51" s="6"/>
      <c r="G51" s="6"/>
      <c r="H51" s="6"/>
      <c r="I51" s="6"/>
      <c r="J51" s="6"/>
      <c r="K51" s="6"/>
      <c r="L51" s="6"/>
    </row>
    <row r="52" spans="1:12" ht="13.5" x14ac:dyDescent="0.2">
      <c r="A52" s="15" t="s">
        <v>37</v>
      </c>
      <c r="B52" s="15"/>
      <c r="C52" s="6">
        <v>0</v>
      </c>
      <c r="D52" s="6">
        <v>0</v>
      </c>
      <c r="E52" s="6">
        <v>0</v>
      </c>
      <c r="F52" s="6">
        <v>0</v>
      </c>
      <c r="G52" s="6">
        <v>0</v>
      </c>
      <c r="H52" s="6">
        <v>0</v>
      </c>
      <c r="I52" s="6">
        <v>0</v>
      </c>
      <c r="J52" s="6">
        <v>0</v>
      </c>
      <c r="K52" s="6">
        <v>0</v>
      </c>
      <c r="L52" s="6">
        <v>0</v>
      </c>
    </row>
    <row r="53" spans="1:12" s="3" customFormat="1" ht="13.5" x14ac:dyDescent="0.2">
      <c r="A53" s="15" t="s">
        <v>38</v>
      </c>
      <c r="B53" s="15"/>
      <c r="C53" s="6">
        <v>0</v>
      </c>
      <c r="D53" s="6">
        <v>0</v>
      </c>
      <c r="E53" s="6">
        <v>0</v>
      </c>
      <c r="F53" s="6">
        <v>0</v>
      </c>
      <c r="G53" s="6">
        <v>0</v>
      </c>
      <c r="H53" s="6">
        <v>0</v>
      </c>
      <c r="I53" s="6">
        <v>0</v>
      </c>
      <c r="J53" s="6">
        <v>0</v>
      </c>
      <c r="K53" s="6">
        <v>0</v>
      </c>
      <c r="L53" s="6">
        <v>0</v>
      </c>
    </row>
    <row r="54" spans="1:12" s="3" customFormat="1" ht="13.5" x14ac:dyDescent="0.2">
      <c r="A54" s="15"/>
      <c r="B54" s="15"/>
      <c r="C54" s="6"/>
      <c r="D54" s="6"/>
      <c r="E54" s="6"/>
      <c r="F54" s="6"/>
      <c r="G54" s="6"/>
      <c r="H54" s="6"/>
      <c r="I54" s="6"/>
      <c r="J54" s="6"/>
      <c r="K54" s="6"/>
      <c r="L54" s="6"/>
    </row>
    <row r="55" spans="1:12" s="3" customFormat="1" ht="13.5" x14ac:dyDescent="0.2">
      <c r="A55" s="8" t="s">
        <v>39</v>
      </c>
      <c r="B55" s="15"/>
      <c r="C55" s="9">
        <v>7705.6894457271655</v>
      </c>
      <c r="D55" s="9">
        <v>8042.4536718446298</v>
      </c>
      <c r="E55" s="9">
        <v>8701.6180250723664</v>
      </c>
      <c r="F55" s="9">
        <v>8569.6963967449483</v>
      </c>
      <c r="G55" s="9">
        <v>9662.7797722688119</v>
      </c>
      <c r="H55" s="9">
        <v>11484.461377496415</v>
      </c>
      <c r="I55" s="9">
        <v>13635.798838808958</v>
      </c>
      <c r="J55" s="9">
        <v>15457.813591224072</v>
      </c>
      <c r="K55" s="9">
        <v>19617.796466425494</v>
      </c>
      <c r="L55" s="9">
        <v>20736.568757874789</v>
      </c>
    </row>
    <row r="57" spans="1:12" s="3" customFormat="1" ht="20.25" x14ac:dyDescent="0.2">
      <c r="A57" s="16" t="s">
        <v>40</v>
      </c>
      <c r="C57" s="6"/>
      <c r="D57" s="6"/>
      <c r="E57" s="6"/>
      <c r="F57" s="6"/>
      <c r="G57" s="6"/>
      <c r="H57" s="6"/>
      <c r="I57" s="6"/>
      <c r="J57" s="6"/>
      <c r="K57" s="6"/>
      <c r="L57" s="6"/>
    </row>
    <row r="58" spans="1:12" s="3" customFormat="1" ht="13.5" x14ac:dyDescent="0.2">
      <c r="A58" s="3" t="s">
        <v>41</v>
      </c>
      <c r="C58" s="6">
        <v>135704.39271042321</v>
      </c>
      <c r="D58" s="6">
        <v>137511.99966561576</v>
      </c>
      <c r="E58" s="6">
        <v>135569.67270946788</v>
      </c>
      <c r="F58" s="6">
        <v>132500.31840546479</v>
      </c>
      <c r="G58" s="6">
        <v>130850.75470526417</v>
      </c>
      <c r="H58" s="6">
        <v>123729.69556702016</v>
      </c>
      <c r="I58" s="6">
        <v>127612.27463876946</v>
      </c>
      <c r="J58" s="6">
        <v>124979.7101664756</v>
      </c>
      <c r="K58" s="6">
        <v>124989.4671140728</v>
      </c>
      <c r="L58" s="6">
        <v>121548.27924339238</v>
      </c>
    </row>
    <row r="59" spans="1:12" s="3" customFormat="1" ht="13.5" x14ac:dyDescent="0.2">
      <c r="A59" s="1"/>
      <c r="B59" s="1"/>
      <c r="C59" s="1"/>
      <c r="D59" s="1"/>
      <c r="E59" s="1"/>
      <c r="F59" s="1"/>
      <c r="G59" s="1"/>
      <c r="H59" s="1"/>
      <c r="I59" s="1"/>
      <c r="J59" s="1"/>
      <c r="K59" s="1"/>
      <c r="L59" s="1"/>
    </row>
    <row r="60" spans="1:12" s="3" customFormat="1" ht="20.25" x14ac:dyDescent="0.2">
      <c r="A60" s="16" t="s">
        <v>42</v>
      </c>
      <c r="B60" s="1"/>
      <c r="C60" s="1"/>
      <c r="D60" s="1"/>
      <c r="E60" s="1"/>
      <c r="F60" s="1"/>
      <c r="G60" s="1"/>
      <c r="H60" s="1"/>
      <c r="I60" s="1"/>
      <c r="J60" s="1"/>
      <c r="K60" s="1"/>
      <c r="L60" s="1"/>
    </row>
    <row r="61" spans="1:12" s="3" customFormat="1" ht="13.5" x14ac:dyDescent="0.2">
      <c r="A61" s="1" t="s">
        <v>43</v>
      </c>
      <c r="B61" s="1"/>
      <c r="C61" s="6">
        <v>136542.32209658399</v>
      </c>
      <c r="D61" s="6">
        <v>138582.00815292983</v>
      </c>
      <c r="E61" s="6">
        <v>136833.90204623964</v>
      </c>
      <c r="F61" s="6">
        <v>133993.5326347193</v>
      </c>
      <c r="G61" s="6">
        <v>132584.8959222594</v>
      </c>
      <c r="H61" s="6">
        <v>125657.56028851346</v>
      </c>
      <c r="I61" s="6">
        <v>129704.63732861905</v>
      </c>
      <c r="J61" s="6">
        <v>127249.77393426836</v>
      </c>
      <c r="K61" s="6">
        <v>127404.55976424064</v>
      </c>
      <c r="L61" s="6">
        <v>124067.63437341157</v>
      </c>
    </row>
    <row r="62" spans="1:12" s="3" customFormat="1" ht="13.5" x14ac:dyDescent="0.2">
      <c r="A62" s="8" t="s">
        <v>44</v>
      </c>
      <c r="C62" s="6">
        <v>136542.32209658399</v>
      </c>
      <c r="D62" s="6">
        <v>138582.00815292983</v>
      </c>
      <c r="E62" s="6">
        <v>136833.90204623964</v>
      </c>
      <c r="F62" s="6">
        <v>133993.5326347193</v>
      </c>
      <c r="G62" s="6">
        <v>132584.8959222594</v>
      </c>
      <c r="H62" s="6">
        <v>125657.56028851346</v>
      </c>
      <c r="I62" s="6">
        <v>129704.63732861905</v>
      </c>
      <c r="J62" s="6">
        <v>127249.77393426836</v>
      </c>
      <c r="K62" s="6">
        <v>127404.55976424064</v>
      </c>
      <c r="L62" s="6">
        <v>124067.63437341157</v>
      </c>
    </row>
    <row r="63" spans="1:12" s="4" customFormat="1" ht="20.25" x14ac:dyDescent="0.2">
      <c r="A63" s="3"/>
      <c r="B63" s="3"/>
      <c r="C63" s="3"/>
      <c r="D63" s="3"/>
      <c r="E63" s="3"/>
      <c r="F63" s="3"/>
      <c r="G63" s="3"/>
      <c r="H63" s="3"/>
      <c r="I63" s="3"/>
      <c r="J63" s="3"/>
      <c r="K63" s="3"/>
      <c r="L63" s="3"/>
    </row>
    <row r="64" spans="1:12" s="3" customFormat="1" ht="21" thickBot="1" x14ac:dyDescent="0.25">
      <c r="A64" s="10" t="s">
        <v>45</v>
      </c>
      <c r="B64" s="11"/>
      <c r="C64" s="12">
        <v>5.6434439721015604E-2</v>
      </c>
      <c r="D64" s="12">
        <v>5.8033894724411235E-2</v>
      </c>
      <c r="E64" s="12">
        <v>6.3592559263068227E-2</v>
      </c>
      <c r="F64" s="12">
        <v>6.3956044954101302E-2</v>
      </c>
      <c r="G64" s="12">
        <v>7.2879943865812161E-2</v>
      </c>
      <c r="H64" s="12">
        <v>9.1394909714367784E-2</v>
      </c>
      <c r="I64" s="12">
        <v>0.10512961694855491</v>
      </c>
      <c r="J64" s="12">
        <v>0.12147615758601582</v>
      </c>
      <c r="K64" s="12">
        <v>0.15398033243651404</v>
      </c>
      <c r="L64" s="12">
        <v>0.16713922903908257</v>
      </c>
    </row>
    <row r="65" spans="1:27" s="3" customFormat="1" ht="15" customHeight="1" x14ac:dyDescent="0.2">
      <c r="A65" s="3" t="s">
        <v>46</v>
      </c>
    </row>
    <row r="66" spans="1:27" s="3" customFormat="1" ht="22.5" customHeight="1" x14ac:dyDescent="0.2">
      <c r="J66" s="144" t="s">
        <v>47</v>
      </c>
      <c r="K66" s="144"/>
      <c r="L66" s="144"/>
      <c r="M66" s="144"/>
      <c r="N66" s="144"/>
      <c r="O66" s="144"/>
      <c r="P66" s="144"/>
      <c r="Q66" s="144"/>
      <c r="R66" s="17"/>
      <c r="S66" s="5"/>
      <c r="AA66" s="8"/>
    </row>
    <row r="67" spans="1:27" s="3" customFormat="1" ht="22.5" customHeight="1" x14ac:dyDescent="0.2">
      <c r="D67" s="18" t="s">
        <v>48</v>
      </c>
      <c r="E67" s="19"/>
      <c r="F67" s="20"/>
      <c r="G67" s="20"/>
      <c r="H67" s="20"/>
      <c r="I67" s="21"/>
      <c r="J67" s="144" t="s">
        <v>49</v>
      </c>
      <c r="K67" s="144"/>
      <c r="L67" s="144" t="s">
        <v>50</v>
      </c>
      <c r="M67" s="144"/>
      <c r="N67" s="144" t="s">
        <v>51</v>
      </c>
      <c r="O67" s="144"/>
      <c r="P67" s="144" t="s">
        <v>52</v>
      </c>
      <c r="Q67" s="144"/>
      <c r="R67" s="22"/>
      <c r="S67" s="23" t="s">
        <v>53</v>
      </c>
    </row>
    <row r="68" spans="1:27" s="3" customFormat="1" ht="22.5" customHeight="1" x14ac:dyDescent="0.2">
      <c r="D68" s="24">
        <v>5.1999999999999998E-2</v>
      </c>
      <c r="J68" s="143">
        <v>7.5600000000000001E-2</v>
      </c>
      <c r="K68" s="143"/>
      <c r="L68" s="143">
        <v>8.7400000000000005E-2</v>
      </c>
      <c r="M68" s="143"/>
      <c r="N68" s="143">
        <v>0.1051</v>
      </c>
      <c r="O68" s="143"/>
      <c r="P68" s="143">
        <v>0.12870000000000001</v>
      </c>
      <c r="Q68" s="143"/>
      <c r="R68" s="26"/>
      <c r="S68" s="27">
        <v>0.17</v>
      </c>
    </row>
    <row r="69" spans="1:27" s="28" customFormat="1" ht="15" customHeight="1" x14ac:dyDescent="0.2"/>
    <row r="72" spans="1:27" ht="15" customHeight="1" x14ac:dyDescent="0.2">
      <c r="A72" s="3"/>
      <c r="B72" s="3"/>
      <c r="C72" s="6"/>
      <c r="D72" s="6"/>
      <c r="E72" s="6"/>
      <c r="F72" s="6"/>
      <c r="G72" s="6"/>
      <c r="H72" s="6"/>
      <c r="I72" s="6"/>
      <c r="J72" s="6"/>
      <c r="K72" s="6"/>
      <c r="L72" s="6"/>
      <c r="M72" s="6"/>
      <c r="N72" s="6"/>
      <c r="O72" s="6"/>
      <c r="P72" s="6"/>
      <c r="Q72" s="6"/>
      <c r="R72" s="6"/>
      <c r="S72" s="6"/>
    </row>
    <row r="73" spans="1:27" s="28" customFormat="1" ht="15" customHeight="1" x14ac:dyDescent="0.2"/>
    <row r="74" spans="1:27" s="28" customFormat="1" ht="15" customHeight="1" x14ac:dyDescent="0.2"/>
    <row r="75" spans="1:27" s="28" customFormat="1" ht="15" customHeight="1" x14ac:dyDescent="0.2"/>
    <row r="76" spans="1:27" s="28" customFormat="1" ht="15" customHeight="1" x14ac:dyDescent="0.2"/>
    <row r="77" spans="1:27" s="28" customFormat="1" ht="15" customHeight="1" x14ac:dyDescent="0.2"/>
    <row r="78" spans="1:27" s="28" customFormat="1" ht="15" customHeight="1" x14ac:dyDescent="0.2"/>
    <row r="79" spans="1:27" s="28" customFormat="1" ht="15" customHeight="1" x14ac:dyDescent="0.2">
      <c r="T79" s="29"/>
    </row>
    <row r="80" spans="1:27" s="28" customFormat="1" ht="15" customHeight="1" x14ac:dyDescent="0.2"/>
    <row r="81" spans="1:1" s="28" customFormat="1" ht="13.5" x14ac:dyDescent="0.2"/>
    <row r="82" spans="1:1" s="28" customFormat="1" ht="13.5" x14ac:dyDescent="0.2"/>
    <row r="83" spans="1:1" s="28" customFormat="1" ht="13.5" x14ac:dyDescent="0.2"/>
    <row r="84" spans="1:1" s="28" customFormat="1" ht="13.5" x14ac:dyDescent="0.2"/>
    <row r="85" spans="1:1" s="3" customFormat="1" ht="13.5" x14ac:dyDescent="0.2"/>
    <row r="86" spans="1:1" s="3" customFormat="1" ht="13.5" x14ac:dyDescent="0.2"/>
    <row r="87" spans="1:1" s="3" customFormat="1" ht="13.5" x14ac:dyDescent="0.2"/>
    <row r="88" spans="1:1" s="3" customFormat="1" ht="13.5" x14ac:dyDescent="0.2"/>
    <row r="90" spans="1:1" s="28" customFormat="1" ht="13.5" x14ac:dyDescent="0.2">
      <c r="A90" s="30"/>
    </row>
    <row r="98" s="28" customFormat="1" ht="13.5" x14ac:dyDescent="0.2"/>
    <row r="99" s="28" customFormat="1" ht="13.5" x14ac:dyDescent="0.2"/>
    <row r="100" s="28" customFormat="1" ht="13.5" x14ac:dyDescent="0.2"/>
    <row r="101" s="28" customFormat="1" ht="13.5" x14ac:dyDescent="0.2"/>
    <row r="200" spans="1:2" s="3" customFormat="1" ht="13.5" x14ac:dyDescent="0.2">
      <c r="A200" s="31">
        <v>41.868000000000002</v>
      </c>
      <c r="B200" s="8" t="s">
        <v>54</v>
      </c>
    </row>
    <row r="201" spans="1:2" s="3" customFormat="1" ht="13.5" x14ac:dyDescent="0.2">
      <c r="A201" s="31">
        <v>10</v>
      </c>
      <c r="B201" s="8" t="s">
        <v>55</v>
      </c>
    </row>
    <row r="202" spans="1:2" s="3" customFormat="1" ht="13.5" x14ac:dyDescent="0.2">
      <c r="A202" s="31">
        <v>1</v>
      </c>
      <c r="B202" s="8" t="s">
        <v>56</v>
      </c>
    </row>
    <row r="203" spans="1:2" s="3" customFormat="1" ht="13.5" x14ac:dyDescent="0.2">
      <c r="A203" s="31">
        <v>11.63</v>
      </c>
      <c r="B203" s="8" t="s">
        <v>57</v>
      </c>
    </row>
    <row r="204" spans="1:2" s="3" customFormat="1" ht="13.5" x14ac:dyDescent="0.2">
      <c r="A204" s="31">
        <v>39.68</v>
      </c>
      <c r="B204" s="8" t="s">
        <v>58</v>
      </c>
    </row>
  </sheetData>
  <mergeCells count="10">
    <mergeCell ref="J68:K68"/>
    <mergeCell ref="L68:M68"/>
    <mergeCell ref="N68:O68"/>
    <mergeCell ref="P68:Q68"/>
    <mergeCell ref="H1:K2"/>
    <mergeCell ref="J66:Q66"/>
    <mergeCell ref="J67:K67"/>
    <mergeCell ref="L67:M67"/>
    <mergeCell ref="N67:O67"/>
    <mergeCell ref="P67:Q6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A204"/>
  <sheetViews>
    <sheetView workbookViewId="0"/>
  </sheetViews>
  <sheetFormatPr defaultRowHeight="12.75" x14ac:dyDescent="0.2"/>
  <cols>
    <col min="1" max="2" width="9.7109375" style="1" customWidth="1"/>
    <col min="3" max="19" width="11.7109375" style="1" customWidth="1"/>
    <col min="20" max="26" width="9.140625" style="1"/>
    <col min="27" max="27" width="11.28515625" style="1" bestFit="1" customWidth="1"/>
    <col min="28" max="16384" width="9.140625" style="1"/>
  </cols>
  <sheetData>
    <row r="1" spans="1:27" ht="12.75" customHeight="1" x14ac:dyDescent="0.2">
      <c r="A1" s="88" t="s">
        <v>135</v>
      </c>
      <c r="H1" s="142" t="s">
        <v>141</v>
      </c>
      <c r="I1" s="142"/>
      <c r="J1" s="142"/>
      <c r="K1" s="142"/>
      <c r="AA1" s="2">
        <v>1</v>
      </c>
    </row>
    <row r="2" spans="1:27" ht="12.75" customHeight="1" x14ac:dyDescent="0.2">
      <c r="H2" s="142"/>
      <c r="I2" s="142"/>
      <c r="J2" s="142"/>
      <c r="K2" s="142"/>
    </row>
    <row r="4" spans="1:27" s="3" customFormat="1" ht="22.5" customHeight="1" x14ac:dyDescent="0.2"/>
    <row r="5" spans="1:27" s="4" customFormat="1" ht="27" customHeight="1" x14ac:dyDescent="0.2">
      <c r="C5" s="5">
        <v>2004</v>
      </c>
      <c r="D5" s="5">
        <v>2005</v>
      </c>
      <c r="E5" s="5">
        <v>2006</v>
      </c>
      <c r="F5" s="5">
        <v>2007</v>
      </c>
      <c r="G5" s="5">
        <v>2008</v>
      </c>
      <c r="H5" s="5">
        <v>2009</v>
      </c>
      <c r="I5" s="5">
        <v>2010</v>
      </c>
      <c r="J5" s="5">
        <v>2011</v>
      </c>
      <c r="K5" s="5">
        <v>2012</v>
      </c>
      <c r="L5" s="5">
        <v>2013</v>
      </c>
    </row>
    <row r="6" spans="1:27" s="4" customFormat="1" ht="27" customHeight="1" x14ac:dyDescent="0.2">
      <c r="A6" s="5" t="s">
        <v>1</v>
      </c>
    </row>
    <row r="7" spans="1:27" s="3" customFormat="1" ht="15" customHeight="1" x14ac:dyDescent="0.2">
      <c r="A7" s="3" t="s">
        <v>2</v>
      </c>
      <c r="C7" s="6">
        <v>0</v>
      </c>
      <c r="D7" s="6">
        <v>0</v>
      </c>
      <c r="E7" s="6">
        <v>0</v>
      </c>
      <c r="F7" s="6">
        <v>0</v>
      </c>
      <c r="G7" s="6">
        <v>0</v>
      </c>
      <c r="H7" s="6">
        <v>0</v>
      </c>
      <c r="I7" s="6">
        <v>0</v>
      </c>
      <c r="J7" s="6">
        <v>0</v>
      </c>
      <c r="K7" s="6">
        <v>0</v>
      </c>
      <c r="L7" s="6">
        <v>0</v>
      </c>
    </row>
    <row r="8" spans="1:27" s="3" customFormat="1" ht="15" customHeight="1" x14ac:dyDescent="0.2">
      <c r="A8" s="3" t="s">
        <v>3</v>
      </c>
      <c r="C8" s="6">
        <v>0</v>
      </c>
      <c r="D8" s="6">
        <v>0</v>
      </c>
      <c r="E8" s="6">
        <v>0</v>
      </c>
      <c r="F8" s="6">
        <v>0</v>
      </c>
      <c r="G8" s="6">
        <v>0</v>
      </c>
      <c r="H8" s="6">
        <v>0</v>
      </c>
      <c r="I8" s="6">
        <v>2.6655202063628547</v>
      </c>
      <c r="J8" s="6">
        <v>9.0370310525313489</v>
      </c>
      <c r="K8" s="6">
        <v>13.77088911560686</v>
      </c>
      <c r="L8" s="6">
        <v>16.244869737880173</v>
      </c>
    </row>
    <row r="9" spans="1:27" s="3" customFormat="1" ht="15" customHeight="1" x14ac:dyDescent="0.2">
      <c r="A9" s="3" t="s">
        <v>4</v>
      </c>
      <c r="C9" s="6">
        <v>3.8865004299226139E-2</v>
      </c>
      <c r="D9" s="6">
        <v>4.8667239896818565E-2</v>
      </c>
      <c r="E9" s="6">
        <v>8.6156491831470339E-2</v>
      </c>
      <c r="F9" s="6">
        <v>0.14987102321582116</v>
      </c>
      <c r="G9" s="6">
        <v>0.21969045571797077</v>
      </c>
      <c r="H9" s="6">
        <v>0.32975064488392092</v>
      </c>
      <c r="I9" s="6">
        <v>0.54969905417024933</v>
      </c>
      <c r="J9" s="6">
        <v>1.0263972484952708</v>
      </c>
      <c r="K9" s="6">
        <v>1.8525365434221841</v>
      </c>
      <c r="L9" s="6">
        <v>4.0503009458297505</v>
      </c>
    </row>
    <row r="10" spans="1:27" s="3" customFormat="1" ht="15" customHeight="1" x14ac:dyDescent="0.2">
      <c r="A10" s="3" t="s">
        <v>5</v>
      </c>
      <c r="C10" s="6">
        <v>0</v>
      </c>
      <c r="D10" s="6">
        <v>0</v>
      </c>
      <c r="E10" s="6">
        <v>0</v>
      </c>
      <c r="F10" s="6">
        <v>0</v>
      </c>
      <c r="G10" s="6">
        <v>0</v>
      </c>
      <c r="H10" s="6">
        <v>0</v>
      </c>
      <c r="I10" s="6">
        <v>0</v>
      </c>
      <c r="J10" s="6">
        <v>0</v>
      </c>
      <c r="K10" s="6">
        <v>0</v>
      </c>
      <c r="L10" s="6">
        <v>0</v>
      </c>
    </row>
    <row r="11" spans="1:27" s="3" customFormat="1" ht="15" customHeight="1" x14ac:dyDescent="0.2">
      <c r="A11" s="3" t="s">
        <v>6</v>
      </c>
      <c r="C11" s="6">
        <v>0</v>
      </c>
      <c r="D11" s="6">
        <v>0</v>
      </c>
      <c r="E11" s="6">
        <v>1.3327601031814277E-2</v>
      </c>
      <c r="F11" s="6">
        <v>0.1235597592433362</v>
      </c>
      <c r="G11" s="6">
        <v>0.99226139294926918</v>
      </c>
      <c r="H11" s="6">
        <v>2.2801375752364574</v>
      </c>
      <c r="I11" s="7">
        <v>3.0201203783318995</v>
      </c>
      <c r="J11" s="6">
        <v>4.4376612209802229</v>
      </c>
      <c r="K11" s="6">
        <v>4.2836629406706797</v>
      </c>
      <c r="L11" s="6">
        <v>4.2015477214101482</v>
      </c>
    </row>
    <row r="12" spans="1:27" s="3" customFormat="1" ht="15" customHeight="1" x14ac:dyDescent="0.2">
      <c r="A12" s="8" t="s">
        <v>7</v>
      </c>
      <c r="B12" s="8"/>
      <c r="C12" s="9">
        <v>3.8865004299226139E-2</v>
      </c>
      <c r="D12" s="9">
        <v>4.8667239896818565E-2</v>
      </c>
      <c r="E12" s="9">
        <v>9.9484092863284621E-2</v>
      </c>
      <c r="F12" s="9">
        <v>0.27343078245915736</v>
      </c>
      <c r="G12" s="9">
        <v>1.21195184866724</v>
      </c>
      <c r="H12" s="9">
        <v>2.6098882201203786</v>
      </c>
      <c r="I12" s="9">
        <v>6.2353396388650033</v>
      </c>
      <c r="J12" s="9">
        <v>14.501089522006842</v>
      </c>
      <c r="K12" s="9">
        <v>19.907088599699723</v>
      </c>
      <c r="L12" s="9">
        <v>24.49671840512007</v>
      </c>
    </row>
    <row r="13" spans="1:27" s="3" customFormat="1" ht="15" customHeight="1" x14ac:dyDescent="0.2">
      <c r="A13" s="3" t="s">
        <v>8</v>
      </c>
    </row>
    <row r="14" spans="1:27" s="3" customFormat="1" ht="15" customHeight="1" x14ac:dyDescent="0.2"/>
    <row r="15" spans="1:27" s="4" customFormat="1" ht="27" customHeight="1" x14ac:dyDescent="0.2">
      <c r="A15" s="5" t="s">
        <v>9</v>
      </c>
    </row>
    <row r="16" spans="1:27" s="3" customFormat="1" ht="15" customHeight="1" x14ac:dyDescent="0.2">
      <c r="A16" s="8" t="s">
        <v>10</v>
      </c>
      <c r="C16" s="9">
        <v>361.22098022355976</v>
      </c>
      <c r="D16" s="9">
        <v>376.35425623387789</v>
      </c>
      <c r="E16" s="9">
        <v>400</v>
      </c>
      <c r="F16" s="9">
        <v>418.83061049011184</v>
      </c>
      <c r="G16" s="9">
        <v>436.7153912295787</v>
      </c>
      <c r="H16" s="9">
        <v>448.40928632846084</v>
      </c>
      <c r="I16" s="9">
        <v>457.60963026655202</v>
      </c>
      <c r="J16" s="9">
        <v>423.81771281169392</v>
      </c>
      <c r="K16" s="9">
        <v>405.58899398108338</v>
      </c>
      <c r="L16" s="9">
        <v>368.87360275150473</v>
      </c>
    </row>
    <row r="17" spans="1:12" s="3" customFormat="1" ht="13.5" x14ac:dyDescent="0.2"/>
    <row r="18" spans="1:12" s="4" customFormat="1" ht="21" thickBot="1" x14ac:dyDescent="0.25">
      <c r="A18" s="10" t="s">
        <v>11</v>
      </c>
      <c r="B18" s="11"/>
      <c r="C18" s="12">
        <v>1.0759343013568198E-4</v>
      </c>
      <c r="D18" s="12">
        <v>1.2931231437057344E-4</v>
      </c>
      <c r="E18" s="12">
        <v>2.4871023215821157E-4</v>
      </c>
      <c r="F18" s="12">
        <v>6.5284335865325386E-4</v>
      </c>
      <c r="G18" s="12">
        <v>2.7751525890923412E-3</v>
      </c>
      <c r="H18" s="12">
        <v>5.8203259827420912E-3</v>
      </c>
      <c r="I18" s="12">
        <v>1.3625892521608415E-2</v>
      </c>
      <c r="J18" s="12">
        <v>3.4215392806033591E-2</v>
      </c>
      <c r="K18" s="12">
        <v>4.9081925040175493E-2</v>
      </c>
      <c r="L18" s="12">
        <v>6.6409518660034125E-2</v>
      </c>
    </row>
    <row r="19" spans="1:12" s="3" customFormat="1" ht="13.5" x14ac:dyDescent="0.2"/>
    <row r="20" spans="1:12" s="4" customFormat="1" ht="20.25" x14ac:dyDescent="0.2">
      <c r="A20" s="5" t="s">
        <v>12</v>
      </c>
    </row>
    <row r="21" spans="1:12" s="3" customFormat="1" ht="13.5" x14ac:dyDescent="0.2">
      <c r="A21" s="3" t="s">
        <v>13</v>
      </c>
      <c r="C21" s="6">
        <v>0</v>
      </c>
      <c r="D21" s="6">
        <v>0</v>
      </c>
      <c r="E21" s="6">
        <v>0</v>
      </c>
      <c r="F21" s="6">
        <v>0</v>
      </c>
      <c r="G21" s="6">
        <v>0</v>
      </c>
      <c r="H21" s="6">
        <v>0</v>
      </c>
      <c r="I21" s="6">
        <v>0</v>
      </c>
      <c r="J21" s="6">
        <v>0</v>
      </c>
      <c r="K21" s="6">
        <v>0</v>
      </c>
      <c r="L21" s="6">
        <v>0</v>
      </c>
    </row>
    <row r="22" spans="1:12" s="3" customFormat="1" ht="13.5" x14ac:dyDescent="0.2">
      <c r="A22" s="3" t="s">
        <v>14</v>
      </c>
      <c r="C22" s="6">
        <v>0</v>
      </c>
      <c r="D22" s="6">
        <v>0</v>
      </c>
      <c r="E22" s="6">
        <v>0</v>
      </c>
      <c r="F22" s="6">
        <v>0</v>
      </c>
      <c r="G22" s="6">
        <v>0</v>
      </c>
      <c r="H22" s="6">
        <v>0</v>
      </c>
      <c r="I22" s="6">
        <v>0</v>
      </c>
      <c r="J22" s="6">
        <v>0</v>
      </c>
      <c r="K22" s="6">
        <v>0</v>
      </c>
      <c r="L22" s="6">
        <v>0</v>
      </c>
    </row>
    <row r="23" spans="1:12" s="3" customFormat="1" ht="13.5" x14ac:dyDescent="0.2">
      <c r="A23" s="3" t="s">
        <v>15</v>
      </c>
      <c r="C23" s="6">
        <v>0</v>
      </c>
      <c r="D23" s="6">
        <v>0</v>
      </c>
      <c r="E23" s="6">
        <v>0</v>
      </c>
      <c r="F23" s="6">
        <v>0</v>
      </c>
      <c r="G23" s="6">
        <v>14.139677080347759</v>
      </c>
      <c r="H23" s="6">
        <v>15.023406897869494</v>
      </c>
      <c r="I23" s="6">
        <v>15.023406897869494</v>
      </c>
      <c r="J23" s="6">
        <v>15.90713671539123</v>
      </c>
      <c r="K23" s="6">
        <v>15.90713671539123</v>
      </c>
      <c r="L23" s="6">
        <v>15.023406897869494</v>
      </c>
    </row>
    <row r="24" spans="1:12" s="3" customFormat="1" ht="13.5" x14ac:dyDescent="0.2">
      <c r="A24" s="3" t="s">
        <v>16</v>
      </c>
      <c r="C24" s="6">
        <v>0</v>
      </c>
      <c r="D24" s="6">
        <v>0</v>
      </c>
      <c r="E24" s="6">
        <v>0</v>
      </c>
      <c r="F24" s="6">
        <v>0</v>
      </c>
      <c r="G24" s="6">
        <v>14.139677080347759</v>
      </c>
      <c r="H24" s="6">
        <v>15.023406897869494</v>
      </c>
      <c r="I24" s="7">
        <v>15.023406897869494</v>
      </c>
      <c r="J24" s="6">
        <v>0</v>
      </c>
      <c r="K24" s="6">
        <v>0</v>
      </c>
      <c r="L24" s="6">
        <v>5.1100000000000003</v>
      </c>
    </row>
    <row r="25" spans="1:12" s="3" customFormat="1" ht="13.5" x14ac:dyDescent="0.2">
      <c r="A25" s="8" t="s">
        <v>17</v>
      </c>
      <c r="C25" s="9">
        <v>0</v>
      </c>
      <c r="D25" s="9">
        <v>0</v>
      </c>
      <c r="E25" s="9">
        <v>0</v>
      </c>
      <c r="F25" s="9">
        <v>0</v>
      </c>
      <c r="G25" s="9">
        <v>14.139677080347759</v>
      </c>
      <c r="H25" s="9">
        <v>15.023406897869494</v>
      </c>
      <c r="I25" s="9">
        <v>15.023406897869494</v>
      </c>
      <c r="J25" s="9">
        <v>0</v>
      </c>
      <c r="K25" s="9">
        <v>0</v>
      </c>
      <c r="L25" s="9">
        <v>6.8800000000000008</v>
      </c>
    </row>
    <row r="26" spans="1:12" s="3" customFormat="1" ht="13.5" x14ac:dyDescent="0.2">
      <c r="C26" s="6"/>
      <c r="D26" s="6"/>
      <c r="E26" s="6"/>
      <c r="F26" s="6"/>
      <c r="G26" s="6"/>
      <c r="H26" s="6"/>
      <c r="I26" s="6"/>
      <c r="J26" s="6"/>
      <c r="K26" s="6"/>
      <c r="L26" s="6"/>
    </row>
    <row r="27" spans="1:12" s="4" customFormat="1" ht="20.25" x14ac:dyDescent="0.2">
      <c r="A27" s="5" t="s">
        <v>18</v>
      </c>
      <c r="C27" s="13"/>
      <c r="D27" s="13"/>
      <c r="E27" s="13"/>
      <c r="F27" s="13"/>
      <c r="G27" s="13"/>
      <c r="H27" s="13"/>
      <c r="I27" s="13"/>
      <c r="J27" s="13"/>
      <c r="K27" s="13"/>
      <c r="L27" s="13"/>
    </row>
    <row r="28" spans="1:12" s="3" customFormat="1" ht="13.5" x14ac:dyDescent="0.2">
      <c r="A28" s="8" t="s">
        <v>19</v>
      </c>
      <c r="C28" s="9">
        <v>653.19575809687592</v>
      </c>
      <c r="D28" s="9">
        <v>666.547243718353</v>
      </c>
      <c r="E28" s="9">
        <v>663.46613165185818</v>
      </c>
      <c r="F28" s="9">
        <v>707.62873793828226</v>
      </c>
      <c r="G28" s="9">
        <v>736.14693799560519</v>
      </c>
      <c r="H28" s="9">
        <v>738.05770516862515</v>
      </c>
      <c r="I28" s="9">
        <v>753.46326550109859</v>
      </c>
      <c r="J28" s="9">
        <v>732.77921085315745</v>
      </c>
      <c r="K28" s="9">
        <v>677.31919365625288</v>
      </c>
      <c r="L28" s="9">
        <v>610.70507308684432</v>
      </c>
    </row>
    <row r="29" spans="1:12" s="3" customFormat="1" ht="13.5" x14ac:dyDescent="0.2"/>
    <row r="30" spans="1:12" s="4" customFormat="1" ht="21" thickBot="1" x14ac:dyDescent="0.25">
      <c r="A30" s="10" t="s">
        <v>20</v>
      </c>
      <c r="B30" s="11"/>
      <c r="C30" s="12">
        <v>0</v>
      </c>
      <c r="D30" s="12">
        <v>0</v>
      </c>
      <c r="E30" s="12">
        <v>0</v>
      </c>
      <c r="F30" s="12">
        <v>0</v>
      </c>
      <c r="G30" s="12">
        <v>1.9207683073229294E-2</v>
      </c>
      <c r="H30" s="12">
        <v>2.0355328306527299E-2</v>
      </c>
      <c r="I30" s="12">
        <v>1.993913649908071E-2</v>
      </c>
      <c r="J30" s="12">
        <v>0</v>
      </c>
      <c r="K30" s="12">
        <v>0</v>
      </c>
      <c r="L30" s="12">
        <v>1.1265667018655405E-2</v>
      </c>
    </row>
    <row r="31" spans="1:12" s="3" customFormat="1" ht="13.5" x14ac:dyDescent="0.2"/>
    <row r="32" spans="1:12" s="4" customFormat="1" ht="20.25" x14ac:dyDescent="0.2">
      <c r="A32" s="5" t="s">
        <v>21</v>
      </c>
    </row>
    <row r="33" spans="1:12" s="3" customFormat="1" ht="13.5" x14ac:dyDescent="0.2">
      <c r="A33" s="3" t="s">
        <v>22</v>
      </c>
      <c r="C33" s="6">
        <v>49.97611541033725</v>
      </c>
      <c r="D33" s="6">
        <v>50.945829750644883</v>
      </c>
      <c r="E33" s="6">
        <v>53.979172637814081</v>
      </c>
      <c r="F33" s="6">
        <v>69.203210088850668</v>
      </c>
      <c r="G33" s="6">
        <v>75.890895194420565</v>
      </c>
      <c r="H33" s="6">
        <v>80.844559090474831</v>
      </c>
      <c r="I33" s="7">
        <v>82.803095442820293</v>
      </c>
      <c r="J33" s="6">
        <v>87.336390560810159</v>
      </c>
      <c r="K33" s="6">
        <v>85.998853539696185</v>
      </c>
      <c r="L33" s="6">
        <v>87.551351867774912</v>
      </c>
    </row>
    <row r="34" spans="1:12" s="3" customFormat="1" ht="13.5" x14ac:dyDescent="0.2">
      <c r="A34" s="3" t="s">
        <v>23</v>
      </c>
      <c r="C34" s="6">
        <v>0</v>
      </c>
      <c r="D34" s="6">
        <v>0</v>
      </c>
      <c r="E34" s="6">
        <v>0</v>
      </c>
      <c r="F34" s="6">
        <v>0</v>
      </c>
      <c r="G34" s="6">
        <v>0</v>
      </c>
      <c r="H34" s="6">
        <v>9.553835865099837E-2</v>
      </c>
      <c r="I34" s="7">
        <v>0.11942294831374797</v>
      </c>
      <c r="J34" s="6">
        <v>0.74042227954523743</v>
      </c>
      <c r="K34" s="6">
        <v>0.74042227954523743</v>
      </c>
      <c r="L34" s="6">
        <v>1.0031527658354829</v>
      </c>
    </row>
    <row r="35" spans="1:12" s="3" customFormat="1" ht="13.5" x14ac:dyDescent="0.2">
      <c r="A35" s="3" t="s">
        <v>24</v>
      </c>
      <c r="C35" s="6">
        <v>0</v>
      </c>
      <c r="D35" s="6">
        <v>0</v>
      </c>
      <c r="E35" s="6">
        <v>0</v>
      </c>
      <c r="F35" s="6">
        <v>0</v>
      </c>
      <c r="G35" s="6">
        <v>0</v>
      </c>
      <c r="H35" s="6">
        <v>0</v>
      </c>
      <c r="I35" s="6">
        <v>0</v>
      </c>
      <c r="J35" s="6">
        <v>0</v>
      </c>
      <c r="K35" s="6">
        <v>0</v>
      </c>
      <c r="L35" s="6">
        <v>0</v>
      </c>
    </row>
    <row r="36" spans="1:12" s="3" customFormat="1" ht="13.5" x14ac:dyDescent="0.2">
      <c r="A36" s="8" t="s">
        <v>25</v>
      </c>
      <c r="C36" s="9">
        <v>49.97611541033725</v>
      </c>
      <c r="D36" s="9">
        <v>50.945829750644883</v>
      </c>
      <c r="E36" s="9">
        <v>53.979172637814081</v>
      </c>
      <c r="F36" s="9">
        <v>69.203210088850668</v>
      </c>
      <c r="G36" s="9">
        <v>75.890895194420565</v>
      </c>
      <c r="H36" s="9">
        <v>80.94009744912583</v>
      </c>
      <c r="I36" s="9">
        <v>82.922518391134048</v>
      </c>
      <c r="J36" s="9">
        <v>88.076812840355402</v>
      </c>
      <c r="K36" s="9">
        <v>86.739275819241428</v>
      </c>
      <c r="L36" s="9">
        <v>88.554504633610392</v>
      </c>
    </row>
    <row r="37" spans="1:12" s="3" customFormat="1" ht="13.5" x14ac:dyDescent="0.2">
      <c r="C37" s="6"/>
      <c r="D37" s="6"/>
      <c r="E37" s="6"/>
      <c r="F37" s="6"/>
      <c r="G37" s="6"/>
      <c r="H37" s="6"/>
      <c r="I37" s="6"/>
      <c r="J37" s="6"/>
      <c r="K37" s="6"/>
      <c r="L37" s="6"/>
    </row>
    <row r="38" spans="1:12" s="4" customFormat="1" ht="20.25" x14ac:dyDescent="0.2">
      <c r="A38" s="5" t="s">
        <v>26</v>
      </c>
      <c r="C38" s="13"/>
      <c r="D38" s="13"/>
      <c r="E38" s="13"/>
      <c r="F38" s="13"/>
      <c r="G38" s="13"/>
      <c r="H38" s="13"/>
      <c r="I38" s="13"/>
      <c r="J38" s="13"/>
      <c r="K38" s="13"/>
      <c r="L38" s="13"/>
    </row>
    <row r="39" spans="1:12" s="3" customFormat="1" ht="13.5" x14ac:dyDescent="0.2">
      <c r="A39" s="8" t="s">
        <v>27</v>
      </c>
      <c r="C39" s="9">
        <v>539.4425336772714</v>
      </c>
      <c r="D39" s="9">
        <v>511.00212572848</v>
      </c>
      <c r="E39" s="9">
        <v>517.32504538072033</v>
      </c>
      <c r="F39" s="9">
        <v>529.32299130600938</v>
      </c>
      <c r="G39" s="9">
        <v>524.50019107671733</v>
      </c>
      <c r="H39" s="9">
        <v>497.69575809687598</v>
      </c>
      <c r="I39" s="9">
        <v>456.7282172542275</v>
      </c>
      <c r="J39" s="9">
        <v>459.34783127925857</v>
      </c>
      <c r="K39" s="9">
        <v>418.03702111397729</v>
      </c>
      <c r="L39" s="9">
        <v>408.89244769274865</v>
      </c>
    </row>
    <row r="40" spans="1:12" s="3" customFormat="1" ht="13.5" x14ac:dyDescent="0.2">
      <c r="A40" s="3" t="s">
        <v>28</v>
      </c>
    </row>
    <row r="41" spans="1:12" s="4" customFormat="1" ht="20.25" x14ac:dyDescent="0.2"/>
    <row r="42" spans="1:12" s="3" customFormat="1" ht="21" thickBot="1" x14ac:dyDescent="0.25">
      <c r="A42" s="10" t="s">
        <v>29</v>
      </c>
      <c r="B42" s="11"/>
      <c r="C42" s="12">
        <v>9.2644002447601057E-2</v>
      </c>
      <c r="D42" s="12">
        <v>9.969788223095348E-2</v>
      </c>
      <c r="E42" s="12">
        <v>0.1043428558501138</v>
      </c>
      <c r="F42" s="12">
        <v>0.13073909734792397</v>
      </c>
      <c r="G42" s="12">
        <v>0.14469183517098128</v>
      </c>
      <c r="H42" s="12">
        <v>0.16262967110394966</v>
      </c>
      <c r="I42" s="12">
        <v>0.18155768629678751</v>
      </c>
      <c r="J42" s="12">
        <v>0.19174317770275806</v>
      </c>
      <c r="K42" s="12">
        <v>0.20749185224815786</v>
      </c>
      <c r="L42" s="12">
        <v>0.21657163181490777</v>
      </c>
    </row>
    <row r="43" spans="1:12" s="3" customFormat="1" ht="13.5" x14ac:dyDescent="0.2">
      <c r="C43" s="6"/>
      <c r="D43" s="6"/>
      <c r="E43" s="6"/>
      <c r="F43" s="6"/>
      <c r="G43" s="6"/>
      <c r="H43" s="6"/>
      <c r="I43" s="6"/>
      <c r="J43" s="6"/>
      <c r="K43" s="6"/>
      <c r="L43" s="6"/>
    </row>
    <row r="44" spans="1:12" s="3" customFormat="1" ht="20.25" x14ac:dyDescent="0.2">
      <c r="A44" s="14" t="s">
        <v>30</v>
      </c>
      <c r="C44" s="6"/>
      <c r="D44" s="6"/>
      <c r="E44" s="6"/>
      <c r="F44" s="6"/>
      <c r="G44" s="6"/>
      <c r="H44" s="6"/>
      <c r="I44" s="6"/>
      <c r="J44" s="6"/>
      <c r="K44" s="6"/>
      <c r="L44" s="6"/>
    </row>
    <row r="45" spans="1:12" s="3" customFormat="1" ht="13.5" x14ac:dyDescent="0.2">
      <c r="A45" s="15" t="s">
        <v>31</v>
      </c>
      <c r="B45" s="15"/>
      <c r="C45" s="6">
        <v>3.8865004299226139E-2</v>
      </c>
      <c r="D45" s="6">
        <v>4.8667239896818565E-2</v>
      </c>
      <c r="E45" s="6">
        <v>9.9484092863284621E-2</v>
      </c>
      <c r="F45" s="6">
        <v>0.27343078245915736</v>
      </c>
      <c r="G45" s="6">
        <v>1.21195184866724</v>
      </c>
      <c r="H45" s="6">
        <v>2.6098882201203786</v>
      </c>
      <c r="I45" s="6">
        <v>6.2353396388650033</v>
      </c>
      <c r="J45" s="6">
        <v>14.501089522006843</v>
      </c>
      <c r="K45" s="6">
        <v>19.907088599699723</v>
      </c>
      <c r="L45" s="6">
        <v>24.49671840512007</v>
      </c>
    </row>
    <row r="46" spans="1:12" s="3" customFormat="1" ht="13.5" x14ac:dyDescent="0.2">
      <c r="A46" s="15" t="s">
        <v>32</v>
      </c>
      <c r="B46" s="15"/>
      <c r="C46" s="6">
        <v>49.97611541033725</v>
      </c>
      <c r="D46" s="6">
        <v>50.945829750644883</v>
      </c>
      <c r="E46" s="6">
        <v>53.979172637814081</v>
      </c>
      <c r="F46" s="6">
        <v>69.203210088850668</v>
      </c>
      <c r="G46" s="6">
        <v>75.890895194420565</v>
      </c>
      <c r="H46" s="6">
        <v>80.94009744912583</v>
      </c>
      <c r="I46" s="6">
        <v>82.922518391134048</v>
      </c>
      <c r="J46" s="6">
        <v>88.076812840355402</v>
      </c>
      <c r="K46" s="6">
        <v>86.739275819241428</v>
      </c>
      <c r="L46" s="6">
        <v>88.554504633610392</v>
      </c>
    </row>
    <row r="47" spans="1:12" s="3" customFormat="1" ht="13.5" x14ac:dyDescent="0.2">
      <c r="A47" s="15" t="s">
        <v>33</v>
      </c>
      <c r="B47" s="15"/>
      <c r="C47" s="6">
        <v>0</v>
      </c>
      <c r="D47" s="6">
        <v>0</v>
      </c>
      <c r="E47" s="6">
        <v>0</v>
      </c>
      <c r="F47" s="6">
        <v>0</v>
      </c>
      <c r="G47" s="6">
        <v>14.139677080347759</v>
      </c>
      <c r="H47" s="6">
        <v>15.023406897869494</v>
      </c>
      <c r="I47" s="6">
        <v>15.023406897869494</v>
      </c>
      <c r="J47" s="6">
        <v>0</v>
      </c>
      <c r="K47" s="6">
        <v>0</v>
      </c>
      <c r="L47" s="6">
        <v>5.1100000000000003</v>
      </c>
    </row>
    <row r="48" spans="1:12" s="3" customFormat="1" ht="13.5" x14ac:dyDescent="0.2">
      <c r="A48" s="3" t="s">
        <v>34</v>
      </c>
      <c r="B48" s="15"/>
      <c r="C48" s="6">
        <v>50.014980414636476</v>
      </c>
      <c r="D48" s="6">
        <v>50.994496990541698</v>
      </c>
      <c r="E48" s="6">
        <v>54.078656730677366</v>
      </c>
      <c r="F48" s="6">
        <v>69.476640871309826</v>
      </c>
      <c r="G48" s="6">
        <v>91.242524123435572</v>
      </c>
      <c r="H48" s="6">
        <v>98.573392567115704</v>
      </c>
      <c r="I48" s="6">
        <v>104.18126492786854</v>
      </c>
      <c r="J48" s="6">
        <v>102.57790236236224</v>
      </c>
      <c r="K48" s="6">
        <v>106.64636441894115</v>
      </c>
      <c r="L48" s="6">
        <v>118.16122303873045</v>
      </c>
    </row>
    <row r="49" spans="1:12" ht="13.5" x14ac:dyDescent="0.2">
      <c r="A49" s="3" t="s">
        <v>35</v>
      </c>
      <c r="B49" s="3"/>
      <c r="C49" s="6"/>
      <c r="D49" s="6"/>
      <c r="E49" s="6"/>
      <c r="F49" s="6"/>
      <c r="G49" s="6"/>
      <c r="H49" s="6"/>
      <c r="I49" s="6"/>
      <c r="J49" s="6"/>
      <c r="K49" s="6"/>
      <c r="L49" s="6"/>
    </row>
    <row r="50" spans="1:12" s="3" customFormat="1" ht="13.5" x14ac:dyDescent="0.2">
      <c r="A50" s="1"/>
      <c r="B50" s="1"/>
      <c r="C50" s="1"/>
      <c r="D50" s="1"/>
      <c r="E50" s="1"/>
      <c r="F50" s="1"/>
      <c r="G50" s="1"/>
      <c r="H50" s="1"/>
      <c r="I50" s="1"/>
      <c r="J50" s="1"/>
      <c r="K50" s="1"/>
      <c r="L50" s="1"/>
    </row>
    <row r="51" spans="1:12" ht="20.25" x14ac:dyDescent="0.2">
      <c r="A51" s="16" t="s">
        <v>36</v>
      </c>
      <c r="B51" s="15"/>
      <c r="C51" s="6"/>
      <c r="D51" s="6"/>
      <c r="E51" s="6"/>
      <c r="F51" s="6"/>
      <c r="G51" s="6"/>
      <c r="H51" s="6"/>
      <c r="I51" s="6"/>
      <c r="J51" s="6"/>
      <c r="K51" s="6"/>
      <c r="L51" s="6"/>
    </row>
    <row r="52" spans="1:12" ht="13.5" x14ac:dyDescent="0.2">
      <c r="A52" s="15" t="s">
        <v>37</v>
      </c>
      <c r="B52" s="15"/>
      <c r="C52" s="6">
        <v>0</v>
      </c>
      <c r="D52" s="6">
        <v>0</v>
      </c>
      <c r="E52" s="6">
        <v>0</v>
      </c>
      <c r="F52" s="6">
        <v>0</v>
      </c>
      <c r="G52" s="6">
        <v>0</v>
      </c>
      <c r="H52" s="6">
        <v>0</v>
      </c>
      <c r="I52" s="6">
        <v>0</v>
      </c>
      <c r="J52" s="6">
        <v>0</v>
      </c>
      <c r="K52" s="6">
        <v>0</v>
      </c>
      <c r="L52" s="6">
        <v>0</v>
      </c>
    </row>
    <row r="53" spans="1:12" s="3" customFormat="1" ht="13.5" x14ac:dyDescent="0.2">
      <c r="A53" s="15" t="s">
        <v>38</v>
      </c>
      <c r="B53" s="15"/>
      <c r="C53" s="6">
        <v>0</v>
      </c>
      <c r="D53" s="6">
        <v>0</v>
      </c>
      <c r="E53" s="6">
        <v>0</v>
      </c>
      <c r="F53" s="6">
        <v>0</v>
      </c>
      <c r="G53" s="6">
        <v>0</v>
      </c>
      <c r="H53" s="6">
        <v>0</v>
      </c>
      <c r="I53" s="6">
        <v>0</v>
      </c>
      <c r="J53" s="6">
        <v>0</v>
      </c>
      <c r="K53" s="6">
        <v>0</v>
      </c>
      <c r="L53" s="6">
        <v>0</v>
      </c>
    </row>
    <row r="54" spans="1:12" s="3" customFormat="1" ht="13.5" x14ac:dyDescent="0.2">
      <c r="A54" s="15"/>
      <c r="B54" s="15"/>
      <c r="C54" s="6"/>
      <c r="D54" s="6"/>
      <c r="E54" s="6"/>
      <c r="F54" s="6"/>
      <c r="G54" s="6"/>
      <c r="H54" s="6"/>
      <c r="I54" s="6"/>
      <c r="J54" s="6"/>
      <c r="K54" s="6"/>
      <c r="L54" s="6"/>
    </row>
    <row r="55" spans="1:12" s="3" customFormat="1" ht="13.5" x14ac:dyDescent="0.2">
      <c r="A55" s="8" t="s">
        <v>39</v>
      </c>
      <c r="B55" s="15"/>
      <c r="C55" s="9">
        <v>50.014980414636476</v>
      </c>
      <c r="D55" s="9">
        <v>50.994496990541698</v>
      </c>
      <c r="E55" s="9">
        <v>54.078656730677366</v>
      </c>
      <c r="F55" s="9">
        <v>69.476640871309826</v>
      </c>
      <c r="G55" s="9">
        <v>91.242524123435572</v>
      </c>
      <c r="H55" s="9">
        <v>98.573392567115704</v>
      </c>
      <c r="I55" s="9">
        <v>104.18126492786854</v>
      </c>
      <c r="J55" s="9">
        <v>102.57790236236224</v>
      </c>
      <c r="K55" s="9">
        <v>106.64636441894115</v>
      </c>
      <c r="L55" s="9">
        <v>118.16122303873045</v>
      </c>
    </row>
    <row r="57" spans="1:12" s="3" customFormat="1" ht="20.25" x14ac:dyDescent="0.2">
      <c r="A57" s="16" t="s">
        <v>40</v>
      </c>
      <c r="C57" s="6"/>
      <c r="D57" s="6"/>
      <c r="E57" s="6"/>
      <c r="F57" s="6"/>
      <c r="G57" s="6"/>
      <c r="H57" s="6"/>
      <c r="I57" s="6"/>
      <c r="J57" s="6"/>
      <c r="K57" s="6"/>
      <c r="L57" s="6"/>
    </row>
    <row r="58" spans="1:12" s="3" customFormat="1" ht="13.5" x14ac:dyDescent="0.2">
      <c r="A58" s="3" t="s">
        <v>41</v>
      </c>
      <c r="C58" s="6">
        <v>1863.4680424190312</v>
      </c>
      <c r="D58" s="6">
        <v>1859.8150616222413</v>
      </c>
      <c r="E58" s="6">
        <v>1896.0964220884682</v>
      </c>
      <c r="F58" s="6">
        <v>1957.5665185822108</v>
      </c>
      <c r="G58" s="6">
        <v>1996.9755899493646</v>
      </c>
      <c r="H58" s="6">
        <v>1962.516145982612</v>
      </c>
      <c r="I58" s="6">
        <v>1952.3668911818095</v>
      </c>
      <c r="J58" s="6">
        <v>1941.3531814273431</v>
      </c>
      <c r="K58" s="6">
        <v>1779.277109009267</v>
      </c>
      <c r="L58" s="6">
        <v>1634.9672542275723</v>
      </c>
    </row>
    <row r="59" spans="1:12" s="3" customFormat="1" ht="13.5" x14ac:dyDescent="0.2">
      <c r="A59" s="1"/>
      <c r="B59" s="1"/>
      <c r="C59" s="1"/>
      <c r="D59" s="1"/>
      <c r="E59" s="1"/>
      <c r="F59" s="1"/>
      <c r="G59" s="1"/>
      <c r="H59" s="1"/>
      <c r="I59" s="1"/>
      <c r="J59" s="1"/>
      <c r="K59" s="1"/>
      <c r="L59" s="1"/>
    </row>
    <row r="60" spans="1:12" s="3" customFormat="1" ht="20.25" x14ac:dyDescent="0.2">
      <c r="A60" s="16" t="s">
        <v>42</v>
      </c>
      <c r="B60" s="1"/>
      <c r="C60" s="1"/>
      <c r="D60" s="1"/>
      <c r="E60" s="1"/>
      <c r="F60" s="1"/>
      <c r="G60" s="1"/>
      <c r="H60" s="1"/>
      <c r="I60" s="1"/>
      <c r="J60" s="1"/>
      <c r="K60" s="1"/>
      <c r="L60" s="1"/>
    </row>
    <row r="61" spans="1:12" s="3" customFormat="1" ht="13.5" x14ac:dyDescent="0.2">
      <c r="A61" s="1" t="s">
        <v>43</v>
      </c>
      <c r="B61" s="1"/>
      <c r="C61" s="6">
        <v>1863.4680424190312</v>
      </c>
      <c r="D61" s="6">
        <v>1859.8150616222413</v>
      </c>
      <c r="E61" s="6">
        <v>1896.0964220884682</v>
      </c>
      <c r="F61" s="6">
        <v>1957.5665185822108</v>
      </c>
      <c r="G61" s="6">
        <v>1996.9755899493646</v>
      </c>
      <c r="H61" s="6">
        <v>1962.516145982612</v>
      </c>
      <c r="I61" s="6">
        <v>1952.3668911818095</v>
      </c>
      <c r="J61" s="6">
        <v>1941.3531814273431</v>
      </c>
      <c r="K61" s="6">
        <v>1779.277109009267</v>
      </c>
      <c r="L61" s="6">
        <v>1634.9672542275723</v>
      </c>
    </row>
    <row r="62" spans="1:12" s="3" customFormat="1" ht="13.5" x14ac:dyDescent="0.2">
      <c r="A62" s="8" t="s">
        <v>44</v>
      </c>
      <c r="C62" s="6">
        <v>1629.5163565491544</v>
      </c>
      <c r="D62" s="6">
        <v>1629.9261145600456</v>
      </c>
      <c r="E62" s="6">
        <v>1658.2224734403358</v>
      </c>
      <c r="F62" s="6">
        <v>1735.918173163275</v>
      </c>
      <c r="G62" s="6">
        <v>1778.0042086748826</v>
      </c>
      <c r="H62" s="6">
        <v>1764.2445541033721</v>
      </c>
      <c r="I62" s="6">
        <v>1748.4105979841404</v>
      </c>
      <c r="J62" s="6">
        <v>1711.6636736887358</v>
      </c>
      <c r="K62" s="6">
        <v>1574.5093792108528</v>
      </c>
      <c r="L62" s="6">
        <v>1454.7999601318427</v>
      </c>
    </row>
    <row r="63" spans="1:12" s="4" customFormat="1" ht="20.25" x14ac:dyDescent="0.2">
      <c r="A63" s="3"/>
      <c r="B63" s="3"/>
      <c r="C63" s="3"/>
      <c r="D63" s="3"/>
      <c r="E63" s="3"/>
      <c r="F63" s="3"/>
      <c r="G63" s="3"/>
      <c r="H63" s="3"/>
      <c r="I63" s="3"/>
      <c r="J63" s="3"/>
      <c r="K63" s="3"/>
      <c r="L63" s="3"/>
    </row>
    <row r="64" spans="1:12" s="3" customFormat="1" ht="21" thickBot="1" x14ac:dyDescent="0.25">
      <c r="A64" s="10" t="s">
        <v>45</v>
      </c>
      <c r="B64" s="11"/>
      <c r="C64" s="12">
        <v>3.0693144142814117E-2</v>
      </c>
      <c r="D64" s="12">
        <v>3.1286385643502793E-2</v>
      </c>
      <c r="E64" s="12">
        <v>3.2612425411458618E-2</v>
      </c>
      <c r="F64" s="12">
        <v>4.0022992987455215E-2</v>
      </c>
      <c r="G64" s="12">
        <v>5.1317383658746864E-2</v>
      </c>
      <c r="H64" s="12">
        <v>5.5872862034828767E-2</v>
      </c>
      <c r="I64" s="12">
        <v>5.9586269408333545E-2</v>
      </c>
      <c r="J64" s="12">
        <v>5.9928772187646438E-2</v>
      </c>
      <c r="K64" s="12">
        <v>6.7733076618694085E-2</v>
      </c>
      <c r="L64" s="12">
        <v>8.122162928023588E-2</v>
      </c>
    </row>
    <row r="65" spans="1:27" s="3" customFormat="1" ht="15" customHeight="1" x14ac:dyDescent="0.2">
      <c r="A65" s="3" t="s">
        <v>63</v>
      </c>
    </row>
    <row r="66" spans="1:27" s="3" customFormat="1" ht="22.5" customHeight="1" x14ac:dyDescent="0.2">
      <c r="J66" s="144" t="s">
        <v>47</v>
      </c>
      <c r="K66" s="144"/>
      <c r="L66" s="144"/>
      <c r="M66" s="144"/>
      <c r="N66" s="144"/>
      <c r="O66" s="144"/>
      <c r="P66" s="144"/>
      <c r="Q66" s="144"/>
      <c r="R66" s="17"/>
      <c r="S66" s="5"/>
      <c r="AA66" s="8"/>
    </row>
    <row r="67" spans="1:27" s="3" customFormat="1" ht="22.5" customHeight="1" x14ac:dyDescent="0.2">
      <c r="D67" s="101" t="s">
        <v>48</v>
      </c>
      <c r="E67" s="19"/>
      <c r="F67" s="20"/>
      <c r="G67" s="20"/>
      <c r="H67" s="20"/>
      <c r="I67" s="21"/>
      <c r="J67" s="144" t="s">
        <v>49</v>
      </c>
      <c r="K67" s="144"/>
      <c r="L67" s="144" t="s">
        <v>50</v>
      </c>
      <c r="M67" s="144"/>
      <c r="N67" s="144" t="s">
        <v>51</v>
      </c>
      <c r="O67" s="144"/>
      <c r="P67" s="144" t="s">
        <v>52</v>
      </c>
      <c r="Q67" s="144"/>
      <c r="R67" s="22"/>
      <c r="S67" s="23" t="s">
        <v>53</v>
      </c>
    </row>
    <row r="68" spans="1:27" s="3" customFormat="1" ht="22.5" customHeight="1" x14ac:dyDescent="0.2">
      <c r="D68" s="100">
        <v>2.9000000000000001E-2</v>
      </c>
      <c r="J68" s="143">
        <v>4.9200000000000008E-2</v>
      </c>
      <c r="K68" s="143"/>
      <c r="L68" s="143">
        <v>5.9300000000000005E-2</v>
      </c>
      <c r="M68" s="143"/>
      <c r="N68" s="143">
        <v>7.4450000000000002E-2</v>
      </c>
      <c r="O68" s="143"/>
      <c r="P68" s="143">
        <v>9.4649999999999998E-2</v>
      </c>
      <c r="Q68" s="143"/>
      <c r="R68" s="26"/>
      <c r="S68" s="27">
        <v>0.13</v>
      </c>
    </row>
    <row r="69" spans="1:27" s="28" customFormat="1" ht="15" customHeight="1" x14ac:dyDescent="0.2"/>
    <row r="72" spans="1:27" ht="15" customHeight="1" x14ac:dyDescent="0.2">
      <c r="A72" s="3"/>
      <c r="B72" s="3"/>
      <c r="C72" s="6"/>
      <c r="D72" s="6"/>
      <c r="E72" s="6"/>
      <c r="F72" s="6"/>
      <c r="G72" s="6"/>
      <c r="H72" s="6"/>
      <c r="I72" s="6"/>
      <c r="J72" s="6"/>
      <c r="K72" s="6"/>
      <c r="L72" s="6"/>
      <c r="M72" s="6"/>
      <c r="N72" s="6"/>
      <c r="O72" s="6"/>
      <c r="P72" s="6"/>
      <c r="Q72" s="6"/>
      <c r="R72" s="6"/>
      <c r="S72" s="6"/>
    </row>
    <row r="73" spans="1:27" s="28" customFormat="1" ht="15" customHeight="1" x14ac:dyDescent="0.2"/>
    <row r="74" spans="1:27" s="28" customFormat="1" ht="15" customHeight="1" x14ac:dyDescent="0.2"/>
    <row r="75" spans="1:27" s="28" customFormat="1" ht="15" customHeight="1" x14ac:dyDescent="0.2"/>
    <row r="76" spans="1:27" s="28" customFormat="1" ht="15" customHeight="1" x14ac:dyDescent="0.2"/>
    <row r="77" spans="1:27" s="28" customFormat="1" ht="15" customHeight="1" x14ac:dyDescent="0.2"/>
    <row r="78" spans="1:27" s="28" customFormat="1" ht="15" customHeight="1" x14ac:dyDescent="0.2"/>
    <row r="79" spans="1:27" s="28" customFormat="1" ht="15" customHeight="1" x14ac:dyDescent="0.2">
      <c r="T79" s="29"/>
    </row>
    <row r="80" spans="1:27" s="28" customFormat="1" ht="15" customHeight="1" x14ac:dyDescent="0.2"/>
    <row r="81" spans="1:1" s="28" customFormat="1" ht="13.5" x14ac:dyDescent="0.2"/>
    <row r="82" spans="1:1" s="28" customFormat="1" ht="13.5" x14ac:dyDescent="0.2"/>
    <row r="83" spans="1:1" s="28" customFormat="1" ht="13.5" x14ac:dyDescent="0.2"/>
    <row r="84" spans="1:1" s="28" customFormat="1" ht="13.5" x14ac:dyDescent="0.2"/>
    <row r="85" spans="1:1" s="3" customFormat="1" ht="13.5" x14ac:dyDescent="0.2"/>
    <row r="86" spans="1:1" s="3" customFormat="1" ht="13.5" x14ac:dyDescent="0.2"/>
    <row r="87" spans="1:1" s="3" customFormat="1" ht="13.5" x14ac:dyDescent="0.2"/>
    <row r="88" spans="1:1" s="3" customFormat="1" ht="13.5" x14ac:dyDescent="0.2"/>
    <row r="90" spans="1:1" s="28" customFormat="1" ht="13.5" x14ac:dyDescent="0.2">
      <c r="A90" s="30"/>
    </row>
    <row r="98" s="28" customFormat="1" ht="13.5" x14ac:dyDescent="0.2"/>
    <row r="99" s="28" customFormat="1" ht="13.5" x14ac:dyDescent="0.2"/>
    <row r="100" s="28" customFormat="1" ht="13.5" x14ac:dyDescent="0.2"/>
    <row r="101" s="28" customFormat="1" ht="13.5" x14ac:dyDescent="0.2"/>
    <row r="200" spans="1:2" s="3" customFormat="1" ht="13.5" x14ac:dyDescent="0.2">
      <c r="A200" s="31">
        <v>41.868000000000002</v>
      </c>
      <c r="B200" s="8" t="s">
        <v>54</v>
      </c>
    </row>
    <row r="201" spans="1:2" s="3" customFormat="1" ht="13.5" x14ac:dyDescent="0.2">
      <c r="A201" s="31">
        <v>10</v>
      </c>
      <c r="B201" s="8" t="s">
        <v>55</v>
      </c>
    </row>
    <row r="202" spans="1:2" s="3" customFormat="1" ht="13.5" x14ac:dyDescent="0.2">
      <c r="A202" s="31">
        <v>1</v>
      </c>
      <c r="B202" s="8" t="s">
        <v>56</v>
      </c>
    </row>
    <row r="203" spans="1:2" s="3" customFormat="1" ht="13.5" x14ac:dyDescent="0.2">
      <c r="A203" s="31">
        <v>11.63</v>
      </c>
      <c r="B203" s="8" t="s">
        <v>57</v>
      </c>
    </row>
    <row r="204" spans="1:2" s="3" customFormat="1" ht="13.5" x14ac:dyDescent="0.2">
      <c r="A204" s="31">
        <v>39.68</v>
      </c>
      <c r="B204" s="8" t="s">
        <v>58</v>
      </c>
    </row>
  </sheetData>
  <mergeCells count="10">
    <mergeCell ref="J68:K68"/>
    <mergeCell ref="L68:M68"/>
    <mergeCell ref="N68:O68"/>
    <mergeCell ref="P68:Q68"/>
    <mergeCell ref="H1:K2"/>
    <mergeCell ref="J66:Q66"/>
    <mergeCell ref="J67:K67"/>
    <mergeCell ref="L67:M67"/>
    <mergeCell ref="N67:O67"/>
    <mergeCell ref="P67:Q6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A204"/>
  <sheetViews>
    <sheetView workbookViewId="0"/>
  </sheetViews>
  <sheetFormatPr defaultRowHeight="12.75" x14ac:dyDescent="0.2"/>
  <cols>
    <col min="1" max="19" width="11.42578125" style="1" customWidth="1"/>
    <col min="20" max="26" width="9.140625" style="1"/>
    <col min="27" max="27" width="11.28515625" style="1" bestFit="1" customWidth="1"/>
    <col min="28" max="16384" width="9.140625" style="1"/>
  </cols>
  <sheetData>
    <row r="1" spans="1:27" ht="12.75" customHeight="1" x14ac:dyDescent="0.2">
      <c r="A1" s="88" t="s">
        <v>135</v>
      </c>
      <c r="H1" s="142" t="s">
        <v>73</v>
      </c>
      <c r="I1" s="142"/>
      <c r="J1" s="142"/>
      <c r="K1" s="142"/>
      <c r="AA1" s="2">
        <v>1</v>
      </c>
    </row>
    <row r="2" spans="1:27" ht="12.75" customHeight="1" x14ac:dyDescent="0.2">
      <c r="A2" s="102"/>
      <c r="B2" s="103"/>
      <c r="H2" s="142"/>
      <c r="I2" s="142"/>
      <c r="J2" s="142"/>
      <c r="K2" s="142"/>
    </row>
    <row r="4" spans="1:27" s="3" customFormat="1" ht="22.5" customHeight="1" x14ac:dyDescent="0.2"/>
    <row r="5" spans="1:27" s="4" customFormat="1" ht="27" customHeight="1" x14ac:dyDescent="0.2">
      <c r="C5" s="5">
        <v>2004</v>
      </c>
      <c r="D5" s="5">
        <v>2005</v>
      </c>
      <c r="E5" s="5">
        <v>2006</v>
      </c>
      <c r="F5" s="5">
        <v>2007</v>
      </c>
      <c r="G5" s="5">
        <v>2008</v>
      </c>
      <c r="H5" s="5">
        <v>2009</v>
      </c>
      <c r="I5" s="5">
        <v>2010</v>
      </c>
      <c r="J5" s="5">
        <v>2011</v>
      </c>
      <c r="K5" s="5">
        <v>2012</v>
      </c>
      <c r="L5" s="5">
        <v>2013</v>
      </c>
    </row>
    <row r="6" spans="1:27" s="4" customFormat="1" ht="27" customHeight="1" x14ac:dyDescent="0.2">
      <c r="A6" s="5" t="s">
        <v>1</v>
      </c>
    </row>
    <row r="7" spans="1:27" s="3" customFormat="1" ht="15" customHeight="1" x14ac:dyDescent="0.2">
      <c r="A7" s="3" t="s">
        <v>2</v>
      </c>
      <c r="C7" s="6">
        <v>260.99188524521867</v>
      </c>
      <c r="D7" s="6">
        <v>253.43234936889456</v>
      </c>
      <c r="E7" s="6">
        <v>249.50804654223768</v>
      </c>
      <c r="F7" s="6">
        <v>250.24936136335958</v>
      </c>
      <c r="G7" s="6">
        <v>251.2249926516572</v>
      </c>
      <c r="H7" s="6">
        <v>251.69116219362195</v>
      </c>
      <c r="I7" s="6">
        <v>260.82097056980649</v>
      </c>
      <c r="J7" s="6">
        <v>266.3125807431332</v>
      </c>
      <c r="K7" s="6">
        <v>270.01050064176195</v>
      </c>
      <c r="L7" s="6">
        <v>263.09953255109804</v>
      </c>
    </row>
    <row r="8" spans="1:27" s="3" customFormat="1" ht="15" customHeight="1" x14ac:dyDescent="0.2">
      <c r="A8" s="3" t="s">
        <v>3</v>
      </c>
      <c r="C8" s="6">
        <v>3.9250950096158261</v>
      </c>
      <c r="D8" s="6">
        <v>3.9247157733830136</v>
      </c>
      <c r="E8" s="6">
        <v>3.9417115445535589</v>
      </c>
      <c r="F8" s="6">
        <v>4.2441423043852105</v>
      </c>
      <c r="G8" s="6">
        <v>4.5013882234022295</v>
      </c>
      <c r="H8" s="6">
        <v>4.6808428415469487</v>
      </c>
      <c r="I8" s="6">
        <v>4.7583332810313124</v>
      </c>
      <c r="J8" s="6">
        <v>5.5567497850386927</v>
      </c>
      <c r="K8" s="6">
        <v>8.4646697129259927</v>
      </c>
      <c r="L8" s="6">
        <v>10.860933369462478</v>
      </c>
    </row>
    <row r="9" spans="1:27" s="3" customFormat="1" ht="15" customHeight="1" x14ac:dyDescent="0.2">
      <c r="A9" s="3" t="s">
        <v>4</v>
      </c>
      <c r="C9" s="6">
        <v>0</v>
      </c>
      <c r="D9" s="6">
        <v>0</v>
      </c>
      <c r="E9" s="6">
        <v>0</v>
      </c>
      <c r="F9" s="6">
        <v>0</v>
      </c>
      <c r="G9" s="6">
        <v>0</v>
      </c>
      <c r="H9" s="6">
        <v>0</v>
      </c>
      <c r="I9" s="6">
        <v>0</v>
      </c>
      <c r="J9" s="6">
        <v>0</v>
      </c>
      <c r="K9" s="6">
        <v>8.598452278589854E-4</v>
      </c>
      <c r="L9" s="6">
        <v>5.7609630266552024E-3</v>
      </c>
    </row>
    <row r="10" spans="1:27" s="3" customFormat="1" ht="15" customHeight="1" x14ac:dyDescent="0.2">
      <c r="A10" s="3" t="s">
        <v>5</v>
      </c>
      <c r="C10" s="6">
        <v>0.50472914875322439</v>
      </c>
      <c r="D10" s="6">
        <v>0.48202923473774717</v>
      </c>
      <c r="E10" s="6">
        <v>0.56947549441100598</v>
      </c>
      <c r="F10" s="6">
        <v>0.42175408426483235</v>
      </c>
      <c r="G10" s="6">
        <v>0.44402407566638002</v>
      </c>
      <c r="H10" s="6">
        <v>0.32949269131556319</v>
      </c>
      <c r="I10" s="6">
        <v>0.72304385210662092</v>
      </c>
      <c r="J10" s="6">
        <v>1.1030094582975063</v>
      </c>
      <c r="K10" s="6">
        <v>5.5382631126397248</v>
      </c>
      <c r="L10" s="6">
        <v>18.462166809974203</v>
      </c>
    </row>
    <row r="11" spans="1:27" s="3" customFormat="1" ht="15" customHeight="1" x14ac:dyDescent="0.2">
      <c r="A11" s="3" t="s">
        <v>6</v>
      </c>
      <c r="C11" s="6">
        <v>2.7384350816852825</v>
      </c>
      <c r="D11" s="6">
        <v>3.113069647463484</v>
      </c>
      <c r="E11" s="6">
        <v>3.091573516766982</v>
      </c>
      <c r="F11" s="6">
        <v>3.1490111779879442</v>
      </c>
      <c r="G11" s="6">
        <v>3.4063628546861744</v>
      </c>
      <c r="H11" s="6">
        <v>3.7871023215821253</v>
      </c>
      <c r="I11" s="7">
        <v>4.8977644024076135</v>
      </c>
      <c r="J11" s="6">
        <v>9.1623387790197732</v>
      </c>
      <c r="K11" s="6">
        <v>19.275666380051611</v>
      </c>
      <c r="L11" s="6">
        <v>24.641960447119519</v>
      </c>
    </row>
    <row r="12" spans="1:27" s="3" customFormat="1" ht="15" customHeight="1" x14ac:dyDescent="0.2">
      <c r="A12" s="8" t="s">
        <v>7</v>
      </c>
      <c r="B12" s="8"/>
      <c r="C12" s="9">
        <v>268.16014448527295</v>
      </c>
      <c r="D12" s="9">
        <v>260.9521640244788</v>
      </c>
      <c r="E12" s="9">
        <v>257.1108070979692</v>
      </c>
      <c r="F12" s="9">
        <v>258.06426892999752</v>
      </c>
      <c r="G12" s="9">
        <v>259.57676780541198</v>
      </c>
      <c r="H12" s="9">
        <v>260.48860004806659</v>
      </c>
      <c r="I12" s="9">
        <v>271.20011210535205</v>
      </c>
      <c r="J12" s="9">
        <v>282.13467876548913</v>
      </c>
      <c r="K12" s="9">
        <v>303.28995969260711</v>
      </c>
      <c r="L12" s="9">
        <v>317.07035414068088</v>
      </c>
    </row>
    <row r="13" spans="1:27" s="3" customFormat="1" ht="15" customHeight="1" x14ac:dyDescent="0.2">
      <c r="A13" s="3" t="s">
        <v>8</v>
      </c>
    </row>
    <row r="14" spans="1:27" s="3" customFormat="1" ht="15" customHeight="1" x14ac:dyDescent="0.2"/>
    <row r="15" spans="1:27" s="4" customFormat="1" ht="27" customHeight="1" x14ac:dyDescent="0.2">
      <c r="A15" s="5" t="s">
        <v>9</v>
      </c>
    </row>
    <row r="16" spans="1:27" s="3" customFormat="1" ht="15" customHeight="1" x14ac:dyDescent="0.2">
      <c r="A16" s="8" t="s">
        <v>10</v>
      </c>
      <c r="C16" s="9">
        <v>583.49097162510748</v>
      </c>
      <c r="D16" s="9">
        <v>606.53482373172824</v>
      </c>
      <c r="E16" s="9">
        <v>636.19948409286326</v>
      </c>
      <c r="F16" s="9">
        <v>668.18572656921754</v>
      </c>
      <c r="G16" s="9">
        <v>670.16337059329317</v>
      </c>
      <c r="H16" s="9">
        <v>621.06620808254513</v>
      </c>
      <c r="I16" s="9">
        <v>644.88392089423905</v>
      </c>
      <c r="J16" s="9">
        <v>631.12639724849521</v>
      </c>
      <c r="K16" s="9">
        <v>675.75236457437666</v>
      </c>
      <c r="L16" s="9">
        <v>650.38693035253652</v>
      </c>
    </row>
    <row r="17" spans="1:12" s="3" customFormat="1" ht="13.5" x14ac:dyDescent="0.2"/>
    <row r="18" spans="1:12" s="4" customFormat="1" ht="21" thickBot="1" x14ac:dyDescent="0.25">
      <c r="A18" s="10" t="s">
        <v>11</v>
      </c>
      <c r="B18" s="11"/>
      <c r="C18" s="12">
        <v>0.45957890957319841</v>
      </c>
      <c r="D18" s="12">
        <v>0.43023442977100779</v>
      </c>
      <c r="E18" s="12">
        <v>0.40413551649538881</v>
      </c>
      <c r="F18" s="12">
        <v>0.38621637468226372</v>
      </c>
      <c r="G18" s="12">
        <v>0.38733356550897374</v>
      </c>
      <c r="H18" s="12">
        <v>0.41942162793285537</v>
      </c>
      <c r="I18" s="12">
        <v>0.42054097383803257</v>
      </c>
      <c r="J18" s="12">
        <v>0.44703355777147669</v>
      </c>
      <c r="K18" s="12">
        <v>0.44881819967235276</v>
      </c>
      <c r="L18" s="12">
        <v>0.48751034091170264</v>
      </c>
    </row>
    <row r="19" spans="1:12" s="3" customFormat="1" ht="13.5" x14ac:dyDescent="0.2"/>
    <row r="20" spans="1:12" s="4" customFormat="1" ht="20.25" x14ac:dyDescent="0.2">
      <c r="A20" s="5" t="s">
        <v>12</v>
      </c>
    </row>
    <row r="21" spans="1:12" s="3" customFormat="1" ht="13.5" x14ac:dyDescent="0.2">
      <c r="A21" s="3" t="s">
        <v>13</v>
      </c>
      <c r="C21" s="6">
        <v>6.7067927773000857</v>
      </c>
      <c r="D21" s="6">
        <v>6.8787618228718825</v>
      </c>
      <c r="E21" s="6">
        <v>6.9647463456577814</v>
      </c>
      <c r="F21" s="6">
        <v>6.6208082545141869</v>
      </c>
      <c r="G21" s="6">
        <v>6.5348237317282889</v>
      </c>
      <c r="H21" s="6">
        <v>5.9329320722269987</v>
      </c>
      <c r="I21" s="6">
        <v>5.7609630266552019</v>
      </c>
      <c r="J21" s="6">
        <v>5.5889939810834051</v>
      </c>
      <c r="K21" s="6">
        <v>5.5889939810834051</v>
      </c>
      <c r="L21" s="6">
        <v>5.5889939810834051</v>
      </c>
    </row>
    <row r="22" spans="1:12" s="3" customFormat="1" ht="13.5" x14ac:dyDescent="0.2">
      <c r="A22" s="3" t="s">
        <v>14</v>
      </c>
      <c r="C22" s="6">
        <v>5.2450558899398114</v>
      </c>
      <c r="D22" s="6">
        <v>5.8469475494411016</v>
      </c>
      <c r="E22" s="6">
        <v>5.9329320722269987</v>
      </c>
      <c r="F22" s="6">
        <v>5.4170249355116082</v>
      </c>
      <c r="G22" s="6">
        <v>5.3310404127257085</v>
      </c>
      <c r="H22" s="6">
        <v>4.4711951848667244</v>
      </c>
      <c r="I22" s="6">
        <v>5.0730868443680146</v>
      </c>
      <c r="J22" s="6">
        <v>5.0730868443680137</v>
      </c>
      <c r="K22" s="6">
        <v>5.5030094582975071</v>
      </c>
      <c r="L22" s="6">
        <v>5.0730868443680137</v>
      </c>
    </row>
    <row r="23" spans="1:12" s="3" customFormat="1" ht="13.5" x14ac:dyDescent="0.2">
      <c r="A23" s="3" t="s">
        <v>15</v>
      </c>
      <c r="C23" s="6">
        <v>0</v>
      </c>
      <c r="D23" s="6">
        <v>2.6</v>
      </c>
      <c r="E23" s="6">
        <v>2.4</v>
      </c>
      <c r="F23" s="6">
        <v>1.7</v>
      </c>
      <c r="G23" s="6">
        <v>2</v>
      </c>
      <c r="H23" s="6">
        <v>4.0999999999999996</v>
      </c>
      <c r="I23" s="6">
        <v>27.2</v>
      </c>
      <c r="J23" s="6">
        <v>22.349999999999998</v>
      </c>
      <c r="K23" s="6">
        <v>19.239999999999998</v>
      </c>
      <c r="L23" s="6">
        <v>18.740000000000002</v>
      </c>
    </row>
    <row r="24" spans="1:12" s="3" customFormat="1" ht="13.5" x14ac:dyDescent="0.2">
      <c r="A24" s="3" t="s">
        <v>16</v>
      </c>
      <c r="C24" s="6">
        <v>0</v>
      </c>
      <c r="D24" s="6">
        <v>2.6</v>
      </c>
      <c r="E24" s="6">
        <v>2.4</v>
      </c>
      <c r="F24" s="6">
        <v>1.7</v>
      </c>
      <c r="G24" s="6">
        <v>2</v>
      </c>
      <c r="H24" s="6">
        <v>4.0999999999999996</v>
      </c>
      <c r="I24" s="7">
        <v>27.2</v>
      </c>
      <c r="J24" s="6">
        <v>22.35</v>
      </c>
      <c r="K24" s="6">
        <v>19.239999999999998</v>
      </c>
      <c r="L24" s="6">
        <v>18.739999999999998</v>
      </c>
    </row>
    <row r="25" spans="1:12" s="3" customFormat="1" ht="13.5" x14ac:dyDescent="0.2">
      <c r="A25" s="8" t="s">
        <v>17</v>
      </c>
      <c r="C25" s="9">
        <v>10.116268344861464</v>
      </c>
      <c r="D25" s="9">
        <v>13.190468423526847</v>
      </c>
      <c r="E25" s="9">
        <v>13.12877677980425</v>
      </c>
      <c r="F25" s="9">
        <v>11.151839794195398</v>
      </c>
      <c r="G25" s="9">
        <v>10.756848680725536</v>
      </c>
      <c r="H25" s="9">
        <v>11.555337585225125</v>
      </c>
      <c r="I25" s="9">
        <v>34.74351269026505</v>
      </c>
      <c r="J25" s="9">
        <v>30.338124728041915</v>
      </c>
      <c r="K25" s="9">
        <v>27.430243385581633</v>
      </c>
      <c r="L25" s="9">
        <v>27.254009720239218</v>
      </c>
    </row>
    <row r="26" spans="1:12" s="3" customFormat="1" ht="13.5" x14ac:dyDescent="0.2">
      <c r="C26" s="6"/>
      <c r="D26" s="6"/>
      <c r="E26" s="6"/>
      <c r="F26" s="6"/>
      <c r="G26" s="6"/>
      <c r="H26" s="6"/>
      <c r="I26" s="6"/>
      <c r="J26" s="6"/>
      <c r="K26" s="6"/>
      <c r="L26" s="6"/>
    </row>
    <row r="27" spans="1:12" s="4" customFormat="1" ht="20.25" x14ac:dyDescent="0.2">
      <c r="A27" s="5" t="s">
        <v>18</v>
      </c>
      <c r="C27" s="13"/>
      <c r="D27" s="13"/>
      <c r="E27" s="13"/>
      <c r="F27" s="13"/>
      <c r="G27" s="13"/>
      <c r="H27" s="13"/>
      <c r="I27" s="13"/>
      <c r="J27" s="13"/>
      <c r="K27" s="13"/>
      <c r="L27" s="13"/>
    </row>
    <row r="28" spans="1:12" s="3" customFormat="1" ht="13.5" x14ac:dyDescent="0.2">
      <c r="A28" s="8" t="s">
        <v>19</v>
      </c>
      <c r="C28" s="9">
        <v>936.28546861564917</v>
      </c>
      <c r="D28" s="9">
        <v>979.71378618515337</v>
      </c>
      <c r="E28" s="9">
        <v>1080.3354160695521</v>
      </c>
      <c r="F28" s="9">
        <v>1224.614875322442</v>
      </c>
      <c r="G28" s="9">
        <v>1159.0125155249832</v>
      </c>
      <c r="H28" s="9">
        <v>1018.946660934365</v>
      </c>
      <c r="I28" s="9">
        <v>1061.9902933027611</v>
      </c>
      <c r="J28" s="9">
        <v>935.77791630839783</v>
      </c>
      <c r="K28" s="9">
        <v>885.85412056940868</v>
      </c>
      <c r="L28" s="9">
        <v>884.92419795547914</v>
      </c>
    </row>
    <row r="29" spans="1:12" s="3" customFormat="1" ht="13.5" x14ac:dyDescent="0.2"/>
    <row r="30" spans="1:12" s="4" customFormat="1" ht="21" thickBot="1" x14ac:dyDescent="0.25">
      <c r="A30" s="10" t="s">
        <v>20</v>
      </c>
      <c r="B30" s="11"/>
      <c r="C30" s="12">
        <v>1.0804683703805568E-2</v>
      </c>
      <c r="D30" s="12">
        <v>1.3463593765367324E-2</v>
      </c>
      <c r="E30" s="12">
        <v>1.2152500588723657E-2</v>
      </c>
      <c r="F30" s="12">
        <v>9.1064056291649334E-3</v>
      </c>
      <c r="G30" s="12">
        <v>9.2810461808112074E-3</v>
      </c>
      <c r="H30" s="12">
        <v>1.1340473479376225E-2</v>
      </c>
      <c r="I30" s="12">
        <v>3.2715471044668085E-2</v>
      </c>
      <c r="J30" s="12">
        <v>3.2420218728525317E-2</v>
      </c>
      <c r="K30" s="12">
        <v>3.0964740975579635E-2</v>
      </c>
      <c r="L30" s="12">
        <v>3.0798129131519553E-2</v>
      </c>
    </row>
    <row r="31" spans="1:12" s="3" customFormat="1" ht="13.5" x14ac:dyDescent="0.2"/>
    <row r="32" spans="1:12" s="4" customFormat="1" ht="20.25" x14ac:dyDescent="0.2">
      <c r="A32" s="5" t="s">
        <v>21</v>
      </c>
    </row>
    <row r="33" spans="1:12" s="3" customFormat="1" ht="13.5" x14ac:dyDescent="0.2">
      <c r="A33" s="3" t="s">
        <v>22</v>
      </c>
      <c r="C33" s="6">
        <v>990.87608674882961</v>
      </c>
      <c r="D33" s="6">
        <v>1010.9391420655393</v>
      </c>
      <c r="E33" s="6">
        <v>1012.3283175695042</v>
      </c>
      <c r="F33" s="6">
        <v>991.46008407375564</v>
      </c>
      <c r="G33" s="6">
        <v>934.13440336295025</v>
      </c>
      <c r="H33" s="6">
        <v>1092.6005063533009</v>
      </c>
      <c r="I33" s="7">
        <v>918.13210088850667</v>
      </c>
      <c r="J33" s="6">
        <v>964.41300277061248</v>
      </c>
      <c r="K33" s="6">
        <v>1067.0227763447024</v>
      </c>
      <c r="L33" s="6">
        <v>997.03831088181903</v>
      </c>
    </row>
    <row r="34" spans="1:12" s="3" customFormat="1" ht="13.5" x14ac:dyDescent="0.2">
      <c r="A34" s="3" t="s">
        <v>23</v>
      </c>
      <c r="C34" s="6">
        <v>109.10480557944014</v>
      </c>
      <c r="D34" s="6">
        <v>103.94573421228624</v>
      </c>
      <c r="E34" s="6">
        <v>107.93446068596542</v>
      </c>
      <c r="F34" s="6">
        <v>102.72762013948601</v>
      </c>
      <c r="G34" s="6">
        <v>101.10346804241902</v>
      </c>
      <c r="H34" s="6">
        <v>95.992165854590624</v>
      </c>
      <c r="I34" s="7">
        <v>102.46488965319577</v>
      </c>
      <c r="J34" s="6">
        <v>94.778513423139387</v>
      </c>
      <c r="K34" s="6">
        <v>120.4544473105952</v>
      </c>
      <c r="L34" s="6">
        <v>168.07585745676889</v>
      </c>
    </row>
    <row r="35" spans="1:12" s="3" customFormat="1" ht="13.5" x14ac:dyDescent="0.2">
      <c r="A35" s="3" t="s">
        <v>24</v>
      </c>
      <c r="C35" s="6">
        <v>0</v>
      </c>
      <c r="D35" s="6">
        <v>0</v>
      </c>
      <c r="E35" s="6">
        <v>0</v>
      </c>
      <c r="F35" s="6">
        <v>0</v>
      </c>
      <c r="G35" s="6">
        <v>0</v>
      </c>
      <c r="H35" s="6">
        <v>0</v>
      </c>
      <c r="I35" s="6">
        <v>0</v>
      </c>
      <c r="J35" s="6">
        <v>0</v>
      </c>
      <c r="K35" s="6">
        <v>0</v>
      </c>
      <c r="L35" s="6">
        <v>0</v>
      </c>
    </row>
    <row r="36" spans="1:12" s="3" customFormat="1" ht="13.5" x14ac:dyDescent="0.2">
      <c r="A36" s="8" t="s">
        <v>25</v>
      </c>
      <c r="C36" s="9">
        <v>1099.9808923282696</v>
      </c>
      <c r="D36" s="9">
        <v>1114.8848762778255</v>
      </c>
      <c r="E36" s="9">
        <v>1120.2627782554696</v>
      </c>
      <c r="F36" s="9">
        <v>1094.1877042132417</v>
      </c>
      <c r="G36" s="9">
        <v>1035.2378714053693</v>
      </c>
      <c r="H36" s="9">
        <v>1188.5926722078916</v>
      </c>
      <c r="I36" s="9">
        <v>1020.5969905417023</v>
      </c>
      <c r="J36" s="9">
        <v>1059.1915161937518</v>
      </c>
      <c r="K36" s="9">
        <v>1187.4772236552974</v>
      </c>
      <c r="L36" s="9">
        <v>1165.1141683385879</v>
      </c>
    </row>
    <row r="37" spans="1:12" s="3" customFormat="1" ht="13.5" x14ac:dyDescent="0.2">
      <c r="C37" s="6"/>
      <c r="D37" s="6"/>
      <c r="E37" s="6"/>
      <c r="F37" s="6"/>
      <c r="G37" s="6"/>
      <c r="H37" s="6"/>
      <c r="I37" s="6"/>
      <c r="J37" s="6"/>
      <c r="K37" s="6"/>
      <c r="L37" s="6"/>
    </row>
    <row r="38" spans="1:12" s="4" customFormat="1" ht="20.25" x14ac:dyDescent="0.2">
      <c r="A38" s="5" t="s">
        <v>26</v>
      </c>
      <c r="C38" s="13"/>
      <c r="D38" s="13"/>
      <c r="E38" s="13"/>
      <c r="F38" s="13"/>
      <c r="G38" s="13"/>
      <c r="H38" s="13"/>
      <c r="I38" s="13"/>
      <c r="J38" s="13"/>
      <c r="K38" s="13"/>
      <c r="L38" s="13"/>
    </row>
    <row r="39" spans="1:12" s="3" customFormat="1" ht="13.5" x14ac:dyDescent="0.2">
      <c r="A39" s="8" t="s">
        <v>27</v>
      </c>
      <c r="C39" s="9">
        <v>2588.9325021496129</v>
      </c>
      <c r="D39" s="9">
        <v>2612.2475160026752</v>
      </c>
      <c r="E39" s="9">
        <v>2630.0658736982896</v>
      </c>
      <c r="F39" s="9">
        <v>2582.8892901499953</v>
      </c>
      <c r="G39" s="9">
        <v>2411.0697716633231</v>
      </c>
      <c r="H39" s="9">
        <v>2482.0721792299605</v>
      </c>
      <c r="I39" s="9">
        <v>2504.854394764498</v>
      </c>
      <c r="J39" s="9">
        <v>2362.7606859654152</v>
      </c>
      <c r="K39" s="9">
        <v>2505.7593149899685</v>
      </c>
      <c r="L39" s="9">
        <v>2343.9663466131651</v>
      </c>
    </row>
    <row r="40" spans="1:12" s="3" customFormat="1" ht="13.5" x14ac:dyDescent="0.2">
      <c r="A40" s="3" t="s">
        <v>28</v>
      </c>
    </row>
    <row r="41" spans="1:12" s="4" customFormat="1" ht="20.25" x14ac:dyDescent="0.2"/>
    <row r="42" spans="1:12" s="3" customFormat="1" ht="21" thickBot="1" x14ac:dyDescent="0.25">
      <c r="A42" s="10" t="s">
        <v>29</v>
      </c>
      <c r="B42" s="11"/>
      <c r="C42" s="12">
        <v>0.42487816558173924</v>
      </c>
      <c r="D42" s="12">
        <v>0.42679143896128552</v>
      </c>
      <c r="E42" s="12">
        <v>0.42594476034176382</v>
      </c>
      <c r="F42" s="12">
        <v>0.42362934733052349</v>
      </c>
      <c r="G42" s="12">
        <v>0.42936869084928658</v>
      </c>
      <c r="H42" s="12">
        <v>0.47887111509248748</v>
      </c>
      <c r="I42" s="12">
        <v>0.40744763155690616</v>
      </c>
      <c r="J42" s="12">
        <v>0.44828556801594577</v>
      </c>
      <c r="K42" s="12">
        <v>0.4738991556577537</v>
      </c>
      <c r="L42" s="12">
        <v>0.49706949505571196</v>
      </c>
    </row>
    <row r="43" spans="1:12" s="3" customFormat="1" ht="13.5" x14ac:dyDescent="0.2">
      <c r="C43" s="6"/>
      <c r="D43" s="6"/>
      <c r="E43" s="6"/>
      <c r="F43" s="6"/>
      <c r="G43" s="6"/>
      <c r="H43" s="6"/>
      <c r="I43" s="6"/>
      <c r="J43" s="6"/>
      <c r="K43" s="6"/>
      <c r="L43" s="6"/>
    </row>
    <row r="44" spans="1:12" s="3" customFormat="1" ht="20.25" x14ac:dyDescent="0.2">
      <c r="A44" s="14" t="s">
        <v>30</v>
      </c>
      <c r="C44" s="6"/>
      <c r="D44" s="6"/>
      <c r="E44" s="6"/>
      <c r="F44" s="6"/>
      <c r="G44" s="6"/>
      <c r="H44" s="6"/>
      <c r="I44" s="6"/>
      <c r="J44" s="6"/>
      <c r="K44" s="6"/>
      <c r="L44" s="6"/>
    </row>
    <row r="45" spans="1:12" s="3" customFormat="1" ht="13.5" x14ac:dyDescent="0.2">
      <c r="A45" s="15" t="s">
        <v>31</v>
      </c>
      <c r="B45" s="15"/>
      <c r="C45" s="6">
        <v>262.667326907399</v>
      </c>
      <c r="D45" s="6">
        <v>255.10369638760577</v>
      </c>
      <c r="E45" s="6">
        <v>251.18330611465194</v>
      </c>
      <c r="F45" s="6">
        <v>252.88517863180832</v>
      </c>
      <c r="G45" s="6">
        <v>254.78135067072895</v>
      </c>
      <c r="H45" s="6">
        <v>256.47035573709888</v>
      </c>
      <c r="I45" s="6">
        <v>267.0037209399066</v>
      </c>
      <c r="J45" s="6">
        <v>277.66277146852667</v>
      </c>
      <c r="K45" s="6">
        <v>298.62531776439505</v>
      </c>
      <c r="L45" s="6">
        <v>312.30404621603236</v>
      </c>
    </row>
    <row r="46" spans="1:12" s="3" customFormat="1" ht="13.5" x14ac:dyDescent="0.2">
      <c r="A46" s="15" t="s">
        <v>32</v>
      </c>
      <c r="B46" s="15"/>
      <c r="C46" s="6">
        <v>1099.9808923282696</v>
      </c>
      <c r="D46" s="6">
        <v>1114.8848762778255</v>
      </c>
      <c r="E46" s="6">
        <v>1120.2627782554696</v>
      </c>
      <c r="F46" s="6">
        <v>1094.1877042132417</v>
      </c>
      <c r="G46" s="6">
        <v>1035.2378714053693</v>
      </c>
      <c r="H46" s="6">
        <v>1188.5926722078916</v>
      </c>
      <c r="I46" s="6">
        <v>1020.5969905417023</v>
      </c>
      <c r="J46" s="6">
        <v>1059.1915161937518</v>
      </c>
      <c r="K46" s="6">
        <v>1187.4772236552974</v>
      </c>
      <c r="L46" s="6">
        <v>1165.1141683385879</v>
      </c>
    </row>
    <row r="47" spans="1:12" s="3" customFormat="1" ht="13.5" x14ac:dyDescent="0.2">
      <c r="A47" s="15" t="s">
        <v>33</v>
      </c>
      <c r="B47" s="15"/>
      <c r="C47" s="6">
        <v>5.492817577873998</v>
      </c>
      <c r="D47" s="6">
        <v>8.4484676368730334</v>
      </c>
      <c r="E47" s="6">
        <v>8.3275009833172646</v>
      </c>
      <c r="F47" s="6">
        <v>6.8790902981892597</v>
      </c>
      <c r="G47" s="6">
        <v>6.7954171346830323</v>
      </c>
      <c r="H47" s="6">
        <v>8.1182443109676612</v>
      </c>
      <c r="I47" s="6">
        <v>31.396391165445458</v>
      </c>
      <c r="J47" s="6">
        <v>26.821907296962518</v>
      </c>
      <c r="K47" s="6">
        <v>23.904641928212055</v>
      </c>
      <c r="L47" s="6">
        <v>23.506307924648588</v>
      </c>
    </row>
    <row r="48" spans="1:12" s="3" customFormat="1" ht="13.5" x14ac:dyDescent="0.2">
      <c r="A48" s="3" t="s">
        <v>34</v>
      </c>
      <c r="B48" s="15"/>
      <c r="C48" s="6">
        <v>1368.1410368135425</v>
      </c>
      <c r="D48" s="6">
        <v>1378.4370403023045</v>
      </c>
      <c r="E48" s="6">
        <v>1379.7735853534389</v>
      </c>
      <c r="F48" s="6">
        <v>1353.9519731432392</v>
      </c>
      <c r="G48" s="6">
        <v>1296.8146392107813</v>
      </c>
      <c r="H48" s="6">
        <v>1453.1812722559582</v>
      </c>
      <c r="I48" s="6">
        <v>1318.9971026470544</v>
      </c>
      <c r="J48" s="6">
        <v>1363.676194959241</v>
      </c>
      <c r="K48" s="6">
        <v>1510.0071833479044</v>
      </c>
      <c r="L48" s="6">
        <v>1500.9245224792687</v>
      </c>
    </row>
    <row r="49" spans="1:12" ht="13.5" x14ac:dyDescent="0.2">
      <c r="A49" s="3" t="s">
        <v>35</v>
      </c>
      <c r="B49" s="3"/>
      <c r="C49" s="6"/>
      <c r="D49" s="6"/>
      <c r="E49" s="6"/>
      <c r="F49" s="6"/>
      <c r="G49" s="6"/>
      <c r="H49" s="6"/>
      <c r="I49" s="6"/>
      <c r="J49" s="6"/>
      <c r="K49" s="6"/>
      <c r="L49" s="6"/>
    </row>
    <row r="50" spans="1:12" s="3" customFormat="1" ht="13.5" x14ac:dyDescent="0.2">
      <c r="A50" s="1"/>
      <c r="B50" s="1"/>
      <c r="C50" s="1"/>
      <c r="D50" s="1"/>
      <c r="E50" s="1"/>
      <c r="F50" s="1"/>
      <c r="G50" s="1"/>
      <c r="H50" s="1"/>
      <c r="I50" s="1"/>
      <c r="J50" s="1"/>
      <c r="K50" s="1"/>
      <c r="L50" s="1"/>
    </row>
    <row r="51" spans="1:12" ht="20.25" x14ac:dyDescent="0.2">
      <c r="A51" s="16" t="s">
        <v>36</v>
      </c>
      <c r="B51" s="15"/>
      <c r="C51" s="6"/>
      <c r="D51" s="6"/>
      <c r="E51" s="6"/>
      <c r="F51" s="6"/>
      <c r="G51" s="6"/>
      <c r="H51" s="6"/>
      <c r="I51" s="6"/>
      <c r="J51" s="6"/>
      <c r="K51" s="6"/>
      <c r="L51" s="6"/>
    </row>
    <row r="52" spans="1:12" ht="13.5" x14ac:dyDescent="0.2">
      <c r="A52" s="15" t="s">
        <v>37</v>
      </c>
      <c r="B52" s="15"/>
      <c r="C52" s="6">
        <v>0</v>
      </c>
      <c r="D52" s="6">
        <v>0</v>
      </c>
      <c r="E52" s="6">
        <v>0</v>
      </c>
      <c r="F52" s="6">
        <v>0</v>
      </c>
      <c r="G52" s="6">
        <v>0</v>
      </c>
      <c r="H52" s="6">
        <v>0</v>
      </c>
      <c r="I52" s="6">
        <v>0</v>
      </c>
      <c r="J52" s="6">
        <v>0</v>
      </c>
      <c r="K52" s="6">
        <v>0</v>
      </c>
      <c r="L52" s="6">
        <v>0</v>
      </c>
    </row>
    <row r="53" spans="1:12" s="3" customFormat="1" ht="13.5" x14ac:dyDescent="0.2">
      <c r="A53" s="15" t="s">
        <v>38</v>
      </c>
      <c r="B53" s="15"/>
      <c r="C53" s="6">
        <v>0</v>
      </c>
      <c r="D53" s="6">
        <v>0</v>
      </c>
      <c r="E53" s="6">
        <v>0</v>
      </c>
      <c r="F53" s="6">
        <v>0</v>
      </c>
      <c r="G53" s="6">
        <v>0</v>
      </c>
      <c r="H53" s="6">
        <v>0</v>
      </c>
      <c r="I53" s="6">
        <v>0</v>
      </c>
      <c r="J53" s="6">
        <v>0</v>
      </c>
      <c r="K53" s="6">
        <v>0</v>
      </c>
      <c r="L53" s="6">
        <v>0</v>
      </c>
    </row>
    <row r="54" spans="1:12" s="3" customFormat="1" ht="13.5" x14ac:dyDescent="0.2">
      <c r="A54" s="15"/>
      <c r="B54" s="15"/>
      <c r="C54" s="6"/>
      <c r="D54" s="6"/>
      <c r="E54" s="6"/>
      <c r="F54" s="6"/>
      <c r="G54" s="6"/>
      <c r="H54" s="6"/>
      <c r="I54" s="6"/>
      <c r="J54" s="6"/>
      <c r="K54" s="6"/>
      <c r="L54" s="6"/>
    </row>
    <row r="55" spans="1:12" s="3" customFormat="1" ht="13.5" x14ac:dyDescent="0.2">
      <c r="A55" s="8" t="s">
        <v>39</v>
      </c>
      <c r="B55" s="15"/>
      <c r="C55" s="9">
        <v>1368.1410368135425</v>
      </c>
      <c r="D55" s="9">
        <v>1378.4370403023045</v>
      </c>
      <c r="E55" s="9">
        <v>1379.7735853534389</v>
      </c>
      <c r="F55" s="9">
        <v>1353.9519731432392</v>
      </c>
      <c r="G55" s="9">
        <v>1296.8146392107813</v>
      </c>
      <c r="H55" s="9">
        <v>1453.1812722559582</v>
      </c>
      <c r="I55" s="9">
        <v>1318.9971026470544</v>
      </c>
      <c r="J55" s="9">
        <v>1363.676194959241</v>
      </c>
      <c r="K55" s="9">
        <v>1510.0071833479044</v>
      </c>
      <c r="L55" s="9">
        <v>1500.9245224792687</v>
      </c>
    </row>
    <row r="57" spans="1:12" s="3" customFormat="1" ht="20.25" x14ac:dyDescent="0.2">
      <c r="A57" s="16" t="s">
        <v>40</v>
      </c>
      <c r="C57" s="6"/>
      <c r="D57" s="6"/>
      <c r="E57" s="6"/>
      <c r="F57" s="6"/>
      <c r="G57" s="6"/>
      <c r="H57" s="6"/>
      <c r="I57" s="6"/>
      <c r="J57" s="6"/>
      <c r="K57" s="6"/>
      <c r="L57" s="6"/>
    </row>
    <row r="58" spans="1:12" s="3" customFormat="1" ht="13.5" x14ac:dyDescent="0.2">
      <c r="A58" s="3" t="s">
        <v>41</v>
      </c>
      <c r="C58" s="6">
        <v>4171.8929970383106</v>
      </c>
      <c r="D58" s="6">
        <v>4272.3145552689402</v>
      </c>
      <c r="E58" s="6">
        <v>4430.6790675456195</v>
      </c>
      <c r="F58" s="6">
        <v>4571.8478169485052</v>
      </c>
      <c r="G58" s="6">
        <v>4350.0619852870923</v>
      </c>
      <c r="H58" s="6">
        <v>4234.5205598547818</v>
      </c>
      <c r="I58" s="6">
        <v>4342.3061383395434</v>
      </c>
      <c r="J58" s="6">
        <v>4064.7653147988922</v>
      </c>
      <c r="K58" s="6">
        <v>4220.3298777109012</v>
      </c>
      <c r="L58" s="6">
        <v>4048.678449412439</v>
      </c>
    </row>
    <row r="59" spans="1:12" s="3" customFormat="1" ht="13.5" x14ac:dyDescent="0.2">
      <c r="A59" s="1"/>
      <c r="B59" s="1"/>
      <c r="C59" s="1"/>
      <c r="D59" s="1"/>
      <c r="E59" s="1"/>
      <c r="F59" s="1"/>
      <c r="G59" s="1"/>
      <c r="H59" s="1"/>
      <c r="I59" s="1"/>
      <c r="J59" s="1"/>
      <c r="K59" s="1"/>
      <c r="L59" s="1"/>
    </row>
    <row r="60" spans="1:12" s="3" customFormat="1" ht="20.25" x14ac:dyDescent="0.2">
      <c r="A60" s="16" t="s">
        <v>42</v>
      </c>
      <c r="B60" s="1"/>
      <c r="C60" s="1"/>
      <c r="D60" s="1"/>
      <c r="E60" s="1"/>
      <c r="F60" s="1"/>
      <c r="G60" s="1"/>
      <c r="H60" s="1"/>
      <c r="I60" s="1"/>
      <c r="J60" s="1"/>
      <c r="K60" s="1"/>
      <c r="L60" s="1"/>
    </row>
    <row r="61" spans="1:12" s="3" customFormat="1" ht="13.5" x14ac:dyDescent="0.2">
      <c r="A61" s="1" t="s">
        <v>43</v>
      </c>
      <c r="B61" s="1"/>
      <c r="C61" s="6">
        <v>4171.8929970383106</v>
      </c>
      <c r="D61" s="6">
        <v>4272.3145552689402</v>
      </c>
      <c r="E61" s="6">
        <v>4430.6790675456195</v>
      </c>
      <c r="F61" s="6">
        <v>4571.8478169485052</v>
      </c>
      <c r="G61" s="6">
        <v>4350.0619852870923</v>
      </c>
      <c r="H61" s="6">
        <v>4234.5205598547818</v>
      </c>
      <c r="I61" s="6">
        <v>4342.3061383395434</v>
      </c>
      <c r="J61" s="6">
        <v>4064.7653147988922</v>
      </c>
      <c r="K61" s="6">
        <v>4220.3298777109012</v>
      </c>
      <c r="L61" s="6">
        <v>4048.678449412439</v>
      </c>
    </row>
    <row r="62" spans="1:12" s="3" customFormat="1" ht="13.5" x14ac:dyDescent="0.2">
      <c r="A62" s="8" t="s">
        <v>44</v>
      </c>
      <c r="C62" s="6">
        <v>4171.8929970383106</v>
      </c>
      <c r="D62" s="6">
        <v>4272.3145552689402</v>
      </c>
      <c r="E62" s="6">
        <v>4430.6790675456195</v>
      </c>
      <c r="F62" s="6">
        <v>4571.8478169485052</v>
      </c>
      <c r="G62" s="6">
        <v>4350.0619852870923</v>
      </c>
      <c r="H62" s="6">
        <v>4234.5205598547818</v>
      </c>
      <c r="I62" s="6">
        <v>4342.3061383395434</v>
      </c>
      <c r="J62" s="6">
        <v>4064.7653147988922</v>
      </c>
      <c r="K62" s="6">
        <v>4220.3298777109012</v>
      </c>
      <c r="L62" s="6">
        <v>4048.678449412439</v>
      </c>
    </row>
    <row r="63" spans="1:12" s="4" customFormat="1" ht="20.25" x14ac:dyDescent="0.2">
      <c r="A63" s="3"/>
      <c r="B63" s="3"/>
      <c r="C63" s="3"/>
      <c r="D63" s="3"/>
      <c r="E63" s="3"/>
      <c r="F63" s="3"/>
      <c r="G63" s="3"/>
      <c r="H63" s="3"/>
      <c r="I63" s="3"/>
      <c r="J63" s="3"/>
      <c r="K63" s="3"/>
      <c r="L63" s="3"/>
    </row>
    <row r="64" spans="1:12" s="3" customFormat="1" ht="21" thickBot="1" x14ac:dyDescent="0.25">
      <c r="A64" s="10" t="s">
        <v>45</v>
      </c>
      <c r="B64" s="11"/>
      <c r="C64" s="12">
        <v>0.32794250422645221</v>
      </c>
      <c r="D64" s="12">
        <v>0.32264408963106711</v>
      </c>
      <c r="E64" s="12">
        <v>0.31141356986566088</v>
      </c>
      <c r="F64" s="12">
        <v>0.29614983423637642</v>
      </c>
      <c r="G64" s="12">
        <v>0.29811405989084888</v>
      </c>
      <c r="H64" s="12">
        <v>0.34317492422466678</v>
      </c>
      <c r="I64" s="12">
        <v>0.30375497733824597</v>
      </c>
      <c r="J64" s="12">
        <v>0.33548706735771533</v>
      </c>
      <c r="K64" s="12">
        <v>0.35779363867331843</v>
      </c>
      <c r="L64" s="12">
        <v>0.37071961659417263</v>
      </c>
    </row>
    <row r="65" spans="1:27" s="3" customFormat="1" ht="15" customHeight="1" x14ac:dyDescent="0.2">
      <c r="A65" s="3" t="s">
        <v>46</v>
      </c>
    </row>
    <row r="66" spans="1:27" s="3" customFormat="1" ht="22.5" customHeight="1" x14ac:dyDescent="0.2">
      <c r="J66" s="144" t="s">
        <v>47</v>
      </c>
      <c r="K66" s="144"/>
      <c r="L66" s="144"/>
      <c r="M66" s="144"/>
      <c r="N66" s="144"/>
      <c r="O66" s="144"/>
      <c r="P66" s="144"/>
      <c r="Q66" s="144"/>
      <c r="R66" s="17"/>
      <c r="S66" s="5"/>
      <c r="AA66" s="8"/>
    </row>
    <row r="67" spans="1:27" s="3" customFormat="1" ht="22.5" customHeight="1" x14ac:dyDescent="0.2">
      <c r="D67" s="18" t="s">
        <v>48</v>
      </c>
      <c r="E67" s="19"/>
      <c r="F67" s="20"/>
      <c r="G67" s="20"/>
      <c r="H67" s="20"/>
      <c r="I67" s="21"/>
      <c r="J67" s="144" t="s">
        <v>49</v>
      </c>
      <c r="K67" s="144"/>
      <c r="L67" s="144" t="s">
        <v>50</v>
      </c>
      <c r="M67" s="144"/>
      <c r="N67" s="144" t="s">
        <v>51</v>
      </c>
      <c r="O67" s="144"/>
      <c r="P67" s="144" t="s">
        <v>52</v>
      </c>
      <c r="Q67" s="144"/>
      <c r="R67" s="22"/>
      <c r="S67" s="23" t="s">
        <v>53</v>
      </c>
    </row>
    <row r="68" spans="1:27" s="3" customFormat="1" ht="22.5" customHeight="1" x14ac:dyDescent="0.2">
      <c r="D68" s="24">
        <v>0.32600000000000001</v>
      </c>
      <c r="J68" s="143">
        <v>0.34079999999999999</v>
      </c>
      <c r="K68" s="143"/>
      <c r="L68" s="143">
        <v>0.34820000000000001</v>
      </c>
      <c r="M68" s="143"/>
      <c r="N68" s="143">
        <v>0.35930000000000001</v>
      </c>
      <c r="O68" s="143"/>
      <c r="P68" s="143">
        <v>0.37410000000000004</v>
      </c>
      <c r="Q68" s="143"/>
      <c r="R68" s="26"/>
      <c r="S68" s="27">
        <v>0.4</v>
      </c>
    </row>
    <row r="69" spans="1:27" s="28" customFormat="1" ht="15" customHeight="1" x14ac:dyDescent="0.2"/>
    <row r="72" spans="1:27" ht="15" customHeight="1" x14ac:dyDescent="0.2">
      <c r="A72" s="3"/>
      <c r="B72" s="3"/>
      <c r="C72" s="6"/>
      <c r="D72" s="6"/>
      <c r="E72" s="6"/>
      <c r="F72" s="6"/>
      <c r="G72" s="6"/>
      <c r="H72" s="6"/>
      <c r="I72" s="6"/>
      <c r="J72" s="6"/>
      <c r="K72" s="6"/>
      <c r="L72" s="6"/>
      <c r="M72" s="6"/>
      <c r="N72" s="6"/>
      <c r="O72" s="6"/>
      <c r="P72" s="6"/>
      <c r="Q72" s="6"/>
      <c r="R72" s="6"/>
      <c r="S72" s="6"/>
    </row>
    <row r="73" spans="1:27" s="28" customFormat="1" ht="15" customHeight="1" x14ac:dyDescent="0.2"/>
    <row r="74" spans="1:27" s="28" customFormat="1" ht="15" customHeight="1" x14ac:dyDescent="0.2"/>
    <row r="75" spans="1:27" s="28" customFormat="1" ht="15" customHeight="1" x14ac:dyDescent="0.2"/>
    <row r="76" spans="1:27" s="28" customFormat="1" ht="15" customHeight="1" x14ac:dyDescent="0.2"/>
    <row r="77" spans="1:27" s="28" customFormat="1" ht="15" customHeight="1" x14ac:dyDescent="0.2"/>
    <row r="78" spans="1:27" s="28" customFormat="1" ht="15" customHeight="1" x14ac:dyDescent="0.2"/>
    <row r="79" spans="1:27" s="28" customFormat="1" ht="15" customHeight="1" x14ac:dyDescent="0.2">
      <c r="T79" s="29"/>
    </row>
    <row r="80" spans="1:27" s="28" customFormat="1" ht="15" customHeight="1" x14ac:dyDescent="0.2"/>
    <row r="81" spans="1:1" s="28" customFormat="1" ht="13.5" x14ac:dyDescent="0.2"/>
    <row r="82" spans="1:1" s="28" customFormat="1" ht="13.5" x14ac:dyDescent="0.2"/>
    <row r="83" spans="1:1" s="28" customFormat="1" ht="13.5" x14ac:dyDescent="0.2"/>
    <row r="84" spans="1:1" s="28" customFormat="1" ht="13.5" x14ac:dyDescent="0.2"/>
    <row r="85" spans="1:1" s="3" customFormat="1" ht="13.5" x14ac:dyDescent="0.2"/>
    <row r="86" spans="1:1" s="3" customFormat="1" ht="13.5" x14ac:dyDescent="0.2"/>
    <row r="87" spans="1:1" s="3" customFormat="1" ht="13.5" x14ac:dyDescent="0.2"/>
    <row r="88" spans="1:1" s="3" customFormat="1" ht="13.5" x14ac:dyDescent="0.2"/>
    <row r="90" spans="1:1" s="28" customFormat="1" ht="13.5" x14ac:dyDescent="0.2">
      <c r="A90" s="30"/>
    </row>
    <row r="98" s="28" customFormat="1" ht="13.5" x14ac:dyDescent="0.2"/>
    <row r="99" s="28" customFormat="1" ht="13.5" x14ac:dyDescent="0.2"/>
    <row r="100" s="28" customFormat="1" ht="13.5" x14ac:dyDescent="0.2"/>
    <row r="101" s="28" customFormat="1" ht="13.5" x14ac:dyDescent="0.2"/>
    <row r="200" spans="1:2" s="3" customFormat="1" ht="13.5" x14ac:dyDescent="0.2">
      <c r="A200" s="31">
        <v>41.868000000000002</v>
      </c>
      <c r="B200" s="8" t="s">
        <v>54</v>
      </c>
    </row>
    <row r="201" spans="1:2" s="3" customFormat="1" ht="13.5" x14ac:dyDescent="0.2">
      <c r="A201" s="31">
        <v>10</v>
      </c>
      <c r="B201" s="8" t="s">
        <v>55</v>
      </c>
    </row>
    <row r="202" spans="1:2" s="3" customFormat="1" ht="13.5" x14ac:dyDescent="0.2">
      <c r="A202" s="31">
        <v>1</v>
      </c>
      <c r="B202" s="8" t="s">
        <v>56</v>
      </c>
    </row>
    <row r="203" spans="1:2" s="3" customFormat="1" ht="13.5" x14ac:dyDescent="0.2">
      <c r="A203" s="31">
        <v>11.63</v>
      </c>
      <c r="B203" s="8" t="s">
        <v>57</v>
      </c>
    </row>
    <row r="204" spans="1:2" s="3" customFormat="1" ht="13.5" x14ac:dyDescent="0.2">
      <c r="A204" s="31">
        <v>39.68</v>
      </c>
      <c r="B204" s="8" t="s">
        <v>58</v>
      </c>
    </row>
  </sheetData>
  <mergeCells count="10">
    <mergeCell ref="J68:K68"/>
    <mergeCell ref="L68:M68"/>
    <mergeCell ref="N68:O68"/>
    <mergeCell ref="P68:Q68"/>
    <mergeCell ref="H1:K2"/>
    <mergeCell ref="J66:Q66"/>
    <mergeCell ref="J67:K67"/>
    <mergeCell ref="L67:M67"/>
    <mergeCell ref="N67:O67"/>
    <mergeCell ref="P67:Q6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A204"/>
  <sheetViews>
    <sheetView workbookViewId="0"/>
  </sheetViews>
  <sheetFormatPr defaultRowHeight="12.75" x14ac:dyDescent="0.2"/>
  <cols>
    <col min="1" max="19" width="11.42578125" style="1" customWidth="1"/>
    <col min="20" max="26" width="9.140625" style="1"/>
    <col min="27" max="27" width="11.28515625" style="1" bestFit="1" customWidth="1"/>
    <col min="28" max="16384" width="9.140625" style="1"/>
  </cols>
  <sheetData>
    <row r="1" spans="1:27" ht="12.75" customHeight="1" x14ac:dyDescent="0.2">
      <c r="A1" s="88" t="s">
        <v>135</v>
      </c>
      <c r="H1" s="142" t="s">
        <v>74</v>
      </c>
      <c r="I1" s="142"/>
      <c r="J1" s="142"/>
      <c r="K1" s="142"/>
      <c r="AA1" s="2">
        <v>1</v>
      </c>
    </row>
    <row r="2" spans="1:27" ht="12.75" customHeight="1" x14ac:dyDescent="0.2">
      <c r="A2" s="102"/>
      <c r="B2" s="103"/>
      <c r="H2" s="142"/>
      <c r="I2" s="142"/>
      <c r="J2" s="142"/>
      <c r="K2" s="142"/>
    </row>
    <row r="4" spans="1:27" s="3" customFormat="1" ht="22.5" customHeight="1" x14ac:dyDescent="0.2"/>
    <row r="5" spans="1:27" s="4" customFormat="1" ht="27" customHeight="1" x14ac:dyDescent="0.2">
      <c r="C5" s="5">
        <v>2004</v>
      </c>
      <c r="D5" s="5">
        <v>2005</v>
      </c>
      <c r="E5" s="5">
        <v>2006</v>
      </c>
      <c r="F5" s="5">
        <v>2007</v>
      </c>
      <c r="G5" s="5">
        <v>2008</v>
      </c>
      <c r="H5" s="5">
        <v>2009</v>
      </c>
      <c r="I5" s="5">
        <v>2010</v>
      </c>
      <c r="J5" s="5">
        <v>2011</v>
      </c>
      <c r="K5" s="5">
        <v>2012</v>
      </c>
      <c r="L5" s="5">
        <v>2013</v>
      </c>
    </row>
    <row r="6" spans="1:27" s="4" customFormat="1" ht="27" customHeight="1" x14ac:dyDescent="0.2">
      <c r="A6" s="5" t="s">
        <v>1</v>
      </c>
    </row>
    <row r="7" spans="1:27" s="3" customFormat="1" ht="15" customHeight="1" x14ac:dyDescent="0.2">
      <c r="A7" s="3" t="s">
        <v>2</v>
      </c>
      <c r="C7" s="6">
        <v>35.027666052298237</v>
      </c>
      <c r="D7" s="6">
        <v>36.920854058336403</v>
      </c>
      <c r="E7" s="6">
        <v>36.8108759315922</v>
      </c>
      <c r="F7" s="6">
        <v>36.436582746834247</v>
      </c>
      <c r="G7" s="6">
        <v>36.011997207319084</v>
      </c>
      <c r="H7" s="6">
        <v>35.59169069405646</v>
      </c>
      <c r="I7" s="6">
        <v>36.071443299990904</v>
      </c>
      <c r="J7" s="6">
        <v>36.539271511965381</v>
      </c>
      <c r="K7" s="6">
        <v>36.956188820591329</v>
      </c>
      <c r="L7" s="6">
        <v>37.115735383842591</v>
      </c>
    </row>
    <row r="8" spans="1:27" s="3" customFormat="1" ht="15" customHeight="1" x14ac:dyDescent="0.2">
      <c r="A8" s="3" t="s">
        <v>3</v>
      </c>
      <c r="C8" s="6">
        <v>8.5984522785898534E-2</v>
      </c>
      <c r="D8" s="6">
        <v>0.17196904557179707</v>
      </c>
      <c r="E8" s="6">
        <v>1.3364451541579658</v>
      </c>
      <c r="F8" s="6">
        <v>7.300314262016907</v>
      </c>
      <c r="G8" s="6">
        <v>10.307696016586172</v>
      </c>
      <c r="H8" s="6">
        <v>14.71678111638535</v>
      </c>
      <c r="I8" s="6">
        <v>21.166523359128689</v>
      </c>
      <c r="J8" s="6">
        <v>35.130956249502738</v>
      </c>
      <c r="K8" s="6">
        <v>48.356740231202821</v>
      </c>
      <c r="L8" s="6">
        <v>54.471613062764774</v>
      </c>
    </row>
    <row r="9" spans="1:27" s="3" customFormat="1" ht="15" customHeight="1" x14ac:dyDescent="0.2">
      <c r="A9" s="3" t="s">
        <v>4</v>
      </c>
      <c r="C9" s="6">
        <v>0</v>
      </c>
      <c r="D9" s="6">
        <v>0</v>
      </c>
      <c r="E9" s="6">
        <v>0</v>
      </c>
      <c r="F9" s="6">
        <v>0</v>
      </c>
      <c r="G9" s="6">
        <v>0</v>
      </c>
      <c r="H9" s="6">
        <v>0</v>
      </c>
      <c r="I9" s="6">
        <v>0</v>
      </c>
      <c r="J9" s="6">
        <v>0</v>
      </c>
      <c r="K9" s="6">
        <v>0.199140154772141</v>
      </c>
      <c r="L9" s="6">
        <v>3.8503869303525362</v>
      </c>
    </row>
    <row r="10" spans="1:27" s="3" customFormat="1" ht="15" customHeight="1" x14ac:dyDescent="0.2">
      <c r="A10" s="3" t="s">
        <v>5</v>
      </c>
      <c r="C10" s="6">
        <v>0.37093723129836625</v>
      </c>
      <c r="D10" s="6">
        <v>0.22304385210662081</v>
      </c>
      <c r="E10" s="6">
        <v>1.6634565778159931</v>
      </c>
      <c r="F10" s="6">
        <v>4.1593293207222697</v>
      </c>
      <c r="G10" s="6">
        <v>5.126053310404127</v>
      </c>
      <c r="H10" s="6">
        <v>7.5083404987102327</v>
      </c>
      <c r="I10" s="6">
        <v>9.9727429062768707</v>
      </c>
      <c r="J10" s="6">
        <v>10.438693035253655</v>
      </c>
      <c r="K10" s="6">
        <v>15.094496990541701</v>
      </c>
      <c r="L10" s="6">
        <v>23.96749785038693</v>
      </c>
    </row>
    <row r="11" spans="1:27" s="3" customFormat="1" ht="15" customHeight="1" x14ac:dyDescent="0.2">
      <c r="A11" s="3" t="s">
        <v>6</v>
      </c>
      <c r="C11" s="6">
        <v>0.15468615649183143</v>
      </c>
      <c r="D11" s="6">
        <v>0.3495270851246769</v>
      </c>
      <c r="E11" s="6">
        <v>0.4652622527944974</v>
      </c>
      <c r="F11" s="6">
        <v>0.54479793637145246</v>
      </c>
      <c r="G11" s="6">
        <v>0.78400687876182495</v>
      </c>
      <c r="H11" s="6">
        <v>1.2703353396388601</v>
      </c>
      <c r="I11" s="7">
        <v>2.6498710232158151</v>
      </c>
      <c r="J11" s="6">
        <v>3.1454858125537437</v>
      </c>
      <c r="K11" s="6">
        <v>3.61702493551162</v>
      </c>
      <c r="L11" s="6">
        <v>6.6924333619948433</v>
      </c>
    </row>
    <row r="12" spans="1:27" s="3" customFormat="1" ht="15" customHeight="1" x14ac:dyDescent="0.2">
      <c r="A12" s="8" t="s">
        <v>7</v>
      </c>
      <c r="B12" s="8"/>
      <c r="C12" s="9">
        <v>35.639273962874334</v>
      </c>
      <c r="D12" s="9">
        <v>37.6653940411395</v>
      </c>
      <c r="E12" s="9">
        <v>40.276039916360652</v>
      </c>
      <c r="F12" s="9">
        <v>48.441024265944876</v>
      </c>
      <c r="G12" s="9">
        <v>52.229753413071201</v>
      </c>
      <c r="H12" s="9">
        <v>59.087147648790904</v>
      </c>
      <c r="I12" s="9">
        <v>69.860580588612265</v>
      </c>
      <c r="J12" s="9">
        <v>85.254406609275506</v>
      </c>
      <c r="K12" s="9">
        <v>104.22359113261962</v>
      </c>
      <c r="L12" s="9">
        <v>126.09766658934169</v>
      </c>
    </row>
    <row r="13" spans="1:27" s="3" customFormat="1" ht="15" customHeight="1" x14ac:dyDescent="0.2">
      <c r="A13" s="3" t="s">
        <v>8</v>
      </c>
    </row>
    <row r="14" spans="1:27" s="3" customFormat="1" ht="15" customHeight="1" x14ac:dyDescent="0.2"/>
    <row r="15" spans="1:27" s="4" customFormat="1" ht="27" customHeight="1" x14ac:dyDescent="0.2">
      <c r="A15" s="5" t="s">
        <v>9</v>
      </c>
    </row>
    <row r="16" spans="1:27" s="3" customFormat="1" ht="15" customHeight="1" x14ac:dyDescent="0.2">
      <c r="A16" s="8" t="s">
        <v>10</v>
      </c>
      <c r="C16" s="9">
        <v>993.72312983662948</v>
      </c>
      <c r="D16" s="9">
        <v>984.43680137575234</v>
      </c>
      <c r="E16" s="9">
        <v>1001.633705932932</v>
      </c>
      <c r="F16" s="9">
        <v>1040.2407566638005</v>
      </c>
      <c r="G16" s="9">
        <v>1063.6285468615649</v>
      </c>
      <c r="H16" s="9">
        <v>1006.9647463456577</v>
      </c>
      <c r="I16" s="9">
        <v>944.45399828030952</v>
      </c>
      <c r="J16" s="9">
        <v>944.53998280309543</v>
      </c>
      <c r="K16" s="9">
        <v>958.55546001719688</v>
      </c>
      <c r="L16" s="9">
        <v>959.58727429062765</v>
      </c>
    </row>
    <row r="17" spans="1:12" s="3" customFormat="1" ht="13.5" x14ac:dyDescent="0.2"/>
    <row r="18" spans="1:12" s="4" customFormat="1" ht="21" thickBot="1" x14ac:dyDescent="0.25">
      <c r="A18" s="10" t="s">
        <v>11</v>
      </c>
      <c r="B18" s="11"/>
      <c r="C18" s="12">
        <v>3.5864390082913256E-2</v>
      </c>
      <c r="D18" s="12">
        <v>3.8260855332208264E-2</v>
      </c>
      <c r="E18" s="12">
        <v>4.0210348032215161E-2</v>
      </c>
      <c r="F18" s="12">
        <v>4.6567127807318476E-2</v>
      </c>
      <c r="G18" s="12">
        <v>4.9105257250931129E-2</v>
      </c>
      <c r="H18" s="12">
        <v>5.8678467010113422E-2</v>
      </c>
      <c r="I18" s="12">
        <v>7.3969278245225839E-2</v>
      </c>
      <c r="J18" s="12">
        <v>9.0260241134808752E-2</v>
      </c>
      <c r="K18" s="12">
        <v>0.10872984973738484</v>
      </c>
      <c r="L18" s="12">
        <v>0.13140823140089999</v>
      </c>
    </row>
    <row r="19" spans="1:12" s="3" customFormat="1" ht="13.5" x14ac:dyDescent="0.2"/>
    <row r="20" spans="1:12" s="4" customFormat="1" ht="20.25" x14ac:dyDescent="0.2">
      <c r="A20" s="5" t="s">
        <v>12</v>
      </c>
    </row>
    <row r="21" spans="1:12" s="3" customFormat="1" ht="13.5" x14ac:dyDescent="0.2">
      <c r="A21" s="3" t="s">
        <v>13</v>
      </c>
      <c r="C21" s="6">
        <v>3.9552880481513326</v>
      </c>
      <c r="D21" s="6">
        <v>4.1272570937231299</v>
      </c>
      <c r="E21" s="6">
        <v>4.2992261392949267</v>
      </c>
      <c r="F21" s="6">
        <v>4.1272570937231299</v>
      </c>
      <c r="G21" s="6">
        <v>4.0412725709372319</v>
      </c>
      <c r="H21" s="6">
        <v>3.7833190025795358</v>
      </c>
      <c r="I21" s="6">
        <v>3.3533963886500429</v>
      </c>
      <c r="J21" s="6">
        <v>3.2674118658641444</v>
      </c>
      <c r="K21" s="6">
        <v>3.5253654342218397</v>
      </c>
      <c r="L21" s="6">
        <v>3.4393809114359413</v>
      </c>
    </row>
    <row r="22" spans="1:12" s="3" customFormat="1" ht="13.5" x14ac:dyDescent="0.2">
      <c r="A22" s="3" t="s">
        <v>14</v>
      </c>
      <c r="C22" s="6">
        <v>3.9552880481513326</v>
      </c>
      <c r="D22" s="6">
        <v>4.7291487532244192</v>
      </c>
      <c r="E22" s="6">
        <v>3.5253654342218406</v>
      </c>
      <c r="F22" s="6">
        <v>1.8916595012897677</v>
      </c>
      <c r="G22" s="6">
        <v>3.0954428202923463</v>
      </c>
      <c r="H22" s="6">
        <v>2.8374892519346511</v>
      </c>
      <c r="I22" s="6">
        <v>3.181427343078246</v>
      </c>
      <c r="J22" s="6">
        <v>3.0954428202923476</v>
      </c>
      <c r="K22" s="6">
        <v>2.9234737747205504</v>
      </c>
      <c r="L22" s="6">
        <v>2.9234737747205508</v>
      </c>
    </row>
    <row r="23" spans="1:12" s="3" customFormat="1" ht="13.5" x14ac:dyDescent="0.2">
      <c r="A23" s="3" t="s">
        <v>15</v>
      </c>
      <c r="C23" s="6">
        <v>0.88</v>
      </c>
      <c r="D23" s="6">
        <v>3.29</v>
      </c>
      <c r="E23" s="6">
        <v>19.3</v>
      </c>
      <c r="F23" s="6">
        <v>53.15</v>
      </c>
      <c r="G23" s="6">
        <v>61.43</v>
      </c>
      <c r="H23" s="6">
        <v>51.54</v>
      </c>
      <c r="I23" s="6">
        <v>44.79</v>
      </c>
      <c r="J23" s="6">
        <v>45.02</v>
      </c>
      <c r="K23" s="6">
        <v>60.62</v>
      </c>
      <c r="L23" s="6">
        <v>58.7</v>
      </c>
    </row>
    <row r="24" spans="1:12" s="3" customFormat="1" ht="13.5" x14ac:dyDescent="0.2">
      <c r="A24" s="3" t="s">
        <v>16</v>
      </c>
      <c r="C24" s="6">
        <v>0.88</v>
      </c>
      <c r="D24" s="6">
        <v>3.29</v>
      </c>
      <c r="E24" s="6">
        <v>19.3</v>
      </c>
      <c r="F24" s="6">
        <v>53.15</v>
      </c>
      <c r="G24" s="6">
        <v>61.43</v>
      </c>
      <c r="H24" s="6">
        <v>51.54</v>
      </c>
      <c r="I24" s="7">
        <v>44.79</v>
      </c>
      <c r="J24" s="6">
        <v>45.02</v>
      </c>
      <c r="K24" s="6">
        <v>60.52</v>
      </c>
      <c r="L24" s="6">
        <v>58.7</v>
      </c>
    </row>
    <row r="25" spans="1:12" s="3" customFormat="1" ht="13.5" x14ac:dyDescent="0.2">
      <c r="A25" s="8" t="s">
        <v>17</v>
      </c>
      <c r="C25" s="9">
        <v>2.8633805349960326</v>
      </c>
      <c r="D25" s="9">
        <v>5.4458484076043829</v>
      </c>
      <c r="E25" s="9">
        <v>21.344976203784732</v>
      </c>
      <c r="F25" s="9">
        <v>54.962416622373951</v>
      </c>
      <c r="G25" s="9">
        <v>63.456054140462427</v>
      </c>
      <c r="H25" s="9">
        <v>53.517828070965599</v>
      </c>
      <c r="I25" s="9">
        <v>46.754010721812506</v>
      </c>
      <c r="J25" s="9">
        <v>47.160312172687412</v>
      </c>
      <c r="K25" s="9">
        <v>62.831313771171324</v>
      </c>
      <c r="L25" s="9">
        <v>61.202732230988246</v>
      </c>
    </row>
    <row r="26" spans="1:12" s="3" customFormat="1" ht="13.5" x14ac:dyDescent="0.2">
      <c r="C26" s="6"/>
      <c r="D26" s="6"/>
      <c r="E26" s="6"/>
      <c r="F26" s="6"/>
      <c r="G26" s="6"/>
      <c r="H26" s="6"/>
      <c r="I26" s="6"/>
      <c r="J26" s="6"/>
      <c r="K26" s="6"/>
      <c r="L26" s="6"/>
    </row>
    <row r="27" spans="1:12" s="4" customFormat="1" ht="20.25" x14ac:dyDescent="0.2">
      <c r="A27" s="5" t="s">
        <v>18</v>
      </c>
      <c r="C27" s="13"/>
      <c r="D27" s="13"/>
      <c r="E27" s="13"/>
      <c r="F27" s="13"/>
      <c r="G27" s="13"/>
      <c r="H27" s="13"/>
      <c r="I27" s="13"/>
      <c r="J27" s="13"/>
      <c r="K27" s="13"/>
      <c r="L27" s="13"/>
    </row>
    <row r="28" spans="1:12" s="3" customFormat="1" ht="13.5" x14ac:dyDescent="0.2">
      <c r="A28" s="8" t="s">
        <v>19</v>
      </c>
      <c r="C28" s="9">
        <v>1076.9094258144646</v>
      </c>
      <c r="D28" s="9">
        <v>1137.7793474730104</v>
      </c>
      <c r="E28" s="9">
        <v>1228.7582975064488</v>
      </c>
      <c r="F28" s="9">
        <v>1491.8860275150473</v>
      </c>
      <c r="G28" s="9">
        <v>1517.7164239992358</v>
      </c>
      <c r="H28" s="9">
        <v>1241.3078417884781</v>
      </c>
      <c r="I28" s="9">
        <v>1284.7966876851053</v>
      </c>
      <c r="J28" s="9">
        <v>1287.9358307060284</v>
      </c>
      <c r="K28" s="9">
        <v>1312.8651514282985</v>
      </c>
      <c r="L28" s="9">
        <v>1317.0213910385019</v>
      </c>
    </row>
    <row r="29" spans="1:12" s="3" customFormat="1" ht="13.5" x14ac:dyDescent="0.2"/>
    <row r="30" spans="1:12" s="4" customFormat="1" ht="21" thickBot="1" x14ac:dyDescent="0.25">
      <c r="A30" s="10" t="s">
        <v>20</v>
      </c>
      <c r="B30" s="11"/>
      <c r="C30" s="12">
        <v>2.6588870580554749E-3</v>
      </c>
      <c r="D30" s="12">
        <v>4.7863835986296684E-3</v>
      </c>
      <c r="E30" s="12">
        <v>1.7371175638936191E-2</v>
      </c>
      <c r="F30" s="12">
        <v>3.6840895087623976E-2</v>
      </c>
      <c r="G30" s="12">
        <v>4.1810217730433141E-2</v>
      </c>
      <c r="H30" s="12">
        <v>4.3114065882204559E-2</v>
      </c>
      <c r="I30" s="12">
        <v>3.6390201788309394E-2</v>
      </c>
      <c r="J30" s="12">
        <v>3.6616973492254491E-2</v>
      </c>
      <c r="K30" s="12">
        <v>4.7858162510304718E-2</v>
      </c>
      <c r="L30" s="12">
        <v>4.6470568092085787E-2</v>
      </c>
    </row>
    <row r="31" spans="1:12" s="3" customFormat="1" ht="13.5" x14ac:dyDescent="0.2"/>
    <row r="32" spans="1:12" s="4" customFormat="1" ht="20.25" x14ac:dyDescent="0.2">
      <c r="A32" s="5" t="s">
        <v>21</v>
      </c>
    </row>
    <row r="33" spans="1:12" s="3" customFormat="1" ht="13.5" x14ac:dyDescent="0.2">
      <c r="A33" s="3" t="s">
        <v>22</v>
      </c>
      <c r="C33" s="6">
        <v>684.07853253081112</v>
      </c>
      <c r="D33" s="6">
        <v>694.76091525747586</v>
      </c>
      <c r="E33" s="6">
        <v>703.52655966370503</v>
      </c>
      <c r="F33" s="6">
        <v>681.48108340498709</v>
      </c>
      <c r="G33" s="6">
        <v>697.56377185439953</v>
      </c>
      <c r="H33" s="6">
        <v>692.40947740517822</v>
      </c>
      <c r="I33" s="7">
        <v>692.64354638387317</v>
      </c>
      <c r="J33" s="6">
        <v>682.08655775293778</v>
      </c>
      <c r="K33" s="6">
        <v>694.0813986815707</v>
      </c>
      <c r="L33" s="6">
        <v>674.87818859271999</v>
      </c>
    </row>
    <row r="34" spans="1:12" s="3" customFormat="1" ht="13.5" x14ac:dyDescent="0.2">
      <c r="A34" s="3" t="s">
        <v>23</v>
      </c>
      <c r="C34" s="6">
        <v>115.76860609534728</v>
      </c>
      <c r="D34" s="6">
        <v>116.34183624725327</v>
      </c>
      <c r="E34" s="6">
        <v>134.30304767364098</v>
      </c>
      <c r="F34" s="6">
        <v>136.16604566733542</v>
      </c>
      <c r="G34" s="6">
        <v>164.77978408330944</v>
      </c>
      <c r="H34" s="6">
        <v>183.86357122384638</v>
      </c>
      <c r="I34" s="7">
        <v>188.21056654246681</v>
      </c>
      <c r="J34" s="6">
        <v>190.07356453616126</v>
      </c>
      <c r="K34" s="6">
        <v>243.24066112544187</v>
      </c>
      <c r="L34" s="6">
        <v>276.91793254991882</v>
      </c>
    </row>
    <row r="35" spans="1:12" s="3" customFormat="1" ht="13.5" x14ac:dyDescent="0.2">
      <c r="A35" s="3" t="s">
        <v>24</v>
      </c>
      <c r="C35" s="6">
        <v>0</v>
      </c>
      <c r="D35" s="6">
        <v>0</v>
      </c>
      <c r="E35" s="6">
        <v>0</v>
      </c>
      <c r="F35" s="6">
        <v>0</v>
      </c>
      <c r="G35" s="6">
        <v>0</v>
      </c>
      <c r="H35" s="6">
        <v>0</v>
      </c>
      <c r="I35" s="6">
        <v>0</v>
      </c>
      <c r="J35" s="6">
        <v>0</v>
      </c>
      <c r="K35" s="6">
        <v>0</v>
      </c>
      <c r="L35" s="6">
        <v>0</v>
      </c>
    </row>
    <row r="36" spans="1:12" s="3" customFormat="1" ht="13.5" x14ac:dyDescent="0.2">
      <c r="A36" s="8" t="s">
        <v>25</v>
      </c>
      <c r="C36" s="9">
        <v>799.84713862615843</v>
      </c>
      <c r="D36" s="9">
        <v>811.1027515047291</v>
      </c>
      <c r="E36" s="9">
        <v>837.82960733734603</v>
      </c>
      <c r="F36" s="9">
        <v>817.64712907232251</v>
      </c>
      <c r="G36" s="9">
        <v>862.34355593770897</v>
      </c>
      <c r="H36" s="9">
        <v>876.27304862902463</v>
      </c>
      <c r="I36" s="9">
        <v>880.85411292634001</v>
      </c>
      <c r="J36" s="9">
        <v>872.16012228909904</v>
      </c>
      <c r="K36" s="9">
        <v>937.32205980701258</v>
      </c>
      <c r="L36" s="9">
        <v>951.79612114263887</v>
      </c>
    </row>
    <row r="37" spans="1:12" s="3" customFormat="1" ht="13.5" x14ac:dyDescent="0.2">
      <c r="C37" s="6"/>
      <c r="D37" s="6"/>
      <c r="E37" s="6"/>
      <c r="F37" s="6"/>
      <c r="G37" s="6"/>
      <c r="H37" s="6"/>
      <c r="I37" s="6"/>
      <c r="J37" s="6"/>
      <c r="K37" s="6"/>
      <c r="L37" s="6"/>
    </row>
    <row r="38" spans="1:12" s="4" customFormat="1" ht="20.25" x14ac:dyDescent="0.2">
      <c r="A38" s="5" t="s">
        <v>26</v>
      </c>
      <c r="C38" s="13"/>
      <c r="D38" s="13"/>
      <c r="E38" s="13"/>
      <c r="F38" s="13"/>
      <c r="G38" s="13"/>
      <c r="H38" s="13"/>
      <c r="I38" s="13"/>
      <c r="J38" s="13"/>
      <c r="K38" s="13"/>
      <c r="L38" s="13"/>
    </row>
    <row r="39" spans="1:12" s="3" customFormat="1" ht="13.5" x14ac:dyDescent="0.2">
      <c r="A39" s="8" t="s">
        <v>27</v>
      </c>
      <c r="C39" s="9">
        <v>2627.1371930830228</v>
      </c>
      <c r="D39" s="9">
        <v>2695.572871883061</v>
      </c>
      <c r="E39" s="9">
        <v>2822.4370641062383</v>
      </c>
      <c r="F39" s="9">
        <v>2746.8886739275817</v>
      </c>
      <c r="G39" s="9">
        <v>2632.0220693608485</v>
      </c>
      <c r="H39" s="9">
        <v>2545.35552211713</v>
      </c>
      <c r="I39" s="9">
        <v>2655.6121620330559</v>
      </c>
      <c r="J39" s="9">
        <v>2587.1424476927486</v>
      </c>
      <c r="K39" s="9">
        <v>2643.8481417789244</v>
      </c>
      <c r="L39" s="9">
        <v>2523.2590522594824</v>
      </c>
    </row>
    <row r="40" spans="1:12" s="3" customFormat="1" ht="13.5" x14ac:dyDescent="0.2">
      <c r="A40" s="3" t="s">
        <v>28</v>
      </c>
    </row>
    <row r="41" spans="1:12" s="4" customFormat="1" ht="20.25" x14ac:dyDescent="0.2"/>
    <row r="42" spans="1:12" s="3" customFormat="1" ht="21" thickBot="1" x14ac:dyDescent="0.25">
      <c r="A42" s="10" t="s">
        <v>29</v>
      </c>
      <c r="B42" s="11"/>
      <c r="C42" s="12">
        <v>0.30445579345154572</v>
      </c>
      <c r="D42" s="12">
        <v>0.30090180828170771</v>
      </c>
      <c r="E42" s="12">
        <v>0.29684616106848632</v>
      </c>
      <c r="F42" s="12">
        <v>0.29766300208418228</v>
      </c>
      <c r="G42" s="12">
        <v>0.32763538192790215</v>
      </c>
      <c r="H42" s="12">
        <v>0.34426351879527384</v>
      </c>
      <c r="I42" s="12">
        <v>0.33169531512161204</v>
      </c>
      <c r="J42" s="12">
        <v>0.33711329774937754</v>
      </c>
      <c r="K42" s="12">
        <v>0.35452946218625531</v>
      </c>
      <c r="L42" s="12">
        <v>0.37720903856080162</v>
      </c>
    </row>
    <row r="43" spans="1:12" s="3" customFormat="1" ht="13.5" x14ac:dyDescent="0.2">
      <c r="C43" s="6"/>
      <c r="D43" s="6"/>
      <c r="E43" s="6"/>
      <c r="F43" s="6"/>
      <c r="G43" s="6"/>
      <c r="H43" s="6"/>
      <c r="I43" s="6"/>
      <c r="J43" s="6"/>
      <c r="K43" s="6"/>
      <c r="L43" s="6"/>
    </row>
    <row r="44" spans="1:12" s="3" customFormat="1" ht="20.25" x14ac:dyDescent="0.2">
      <c r="A44" s="14" t="s">
        <v>30</v>
      </c>
      <c r="C44" s="6"/>
      <c r="D44" s="6"/>
      <c r="E44" s="6"/>
      <c r="F44" s="6"/>
      <c r="G44" s="6"/>
      <c r="H44" s="6"/>
      <c r="I44" s="6"/>
      <c r="J44" s="6"/>
      <c r="K44" s="6"/>
      <c r="L44" s="6"/>
    </row>
    <row r="45" spans="1:12" s="3" customFormat="1" ht="13.5" x14ac:dyDescent="0.2">
      <c r="A45" s="15" t="s">
        <v>31</v>
      </c>
      <c r="B45" s="15"/>
      <c r="C45" s="6">
        <v>34.505913657162317</v>
      </c>
      <c r="D45" s="6">
        <v>36.396523264092345</v>
      </c>
      <c r="E45" s="6">
        <v>39.15499874440637</v>
      </c>
      <c r="F45" s="6">
        <v>47.547579452098567</v>
      </c>
      <c r="G45" s="6">
        <v>51.134232281746236</v>
      </c>
      <c r="H45" s="6">
        <v>58.022163302886348</v>
      </c>
      <c r="I45" s="6">
        <v>68.750805013461729</v>
      </c>
      <c r="J45" s="6">
        <v>84.045375305620041</v>
      </c>
      <c r="K45" s="6">
        <v>102.9536385110969</v>
      </c>
      <c r="L45" s="6">
        <v>124.7155607304377</v>
      </c>
    </row>
    <row r="46" spans="1:12" s="3" customFormat="1" ht="13.5" x14ac:dyDescent="0.2">
      <c r="A46" s="15" t="s">
        <v>32</v>
      </c>
      <c r="B46" s="15"/>
      <c r="C46" s="6">
        <v>799.84713862615843</v>
      </c>
      <c r="D46" s="6">
        <v>811.1027515047291</v>
      </c>
      <c r="E46" s="6">
        <v>837.82960733734603</v>
      </c>
      <c r="F46" s="6">
        <v>817.64712907232251</v>
      </c>
      <c r="G46" s="6">
        <v>862.34355593770897</v>
      </c>
      <c r="H46" s="6">
        <v>876.27304862902463</v>
      </c>
      <c r="I46" s="6">
        <v>880.85411292634001</v>
      </c>
      <c r="J46" s="6">
        <v>872.16012228909904</v>
      </c>
      <c r="K46" s="6">
        <v>937.32205980701258</v>
      </c>
      <c r="L46" s="6">
        <v>951.79612114263887</v>
      </c>
    </row>
    <row r="47" spans="1:12" s="3" customFormat="1" ht="13.5" x14ac:dyDescent="0.2">
      <c r="A47" s="15" t="s">
        <v>33</v>
      </c>
      <c r="B47" s="15"/>
      <c r="C47" s="6">
        <v>2.0133603057120188</v>
      </c>
      <c r="D47" s="6">
        <v>4.5588707770471517</v>
      </c>
      <c r="E47" s="6">
        <v>20.421041171954283</v>
      </c>
      <c r="F47" s="6">
        <v>54.043444813846314</v>
      </c>
      <c r="G47" s="6">
        <v>62.525521131324957</v>
      </c>
      <c r="H47" s="6">
        <v>52.604984345904555</v>
      </c>
      <c r="I47" s="6">
        <v>45.899775575150557</v>
      </c>
      <c r="J47" s="6">
        <v>46.229031303655482</v>
      </c>
      <c r="K47" s="6">
        <v>61.789952621522708</v>
      </c>
      <c r="L47" s="6">
        <v>60.082105858903958</v>
      </c>
    </row>
    <row r="48" spans="1:12" s="3" customFormat="1" ht="13.5" x14ac:dyDescent="0.2">
      <c r="A48" s="3" t="s">
        <v>34</v>
      </c>
      <c r="B48" s="15"/>
      <c r="C48" s="6">
        <v>836.36641258903273</v>
      </c>
      <c r="D48" s="6">
        <v>852.05814554586857</v>
      </c>
      <c r="E48" s="6">
        <v>897.40564725370666</v>
      </c>
      <c r="F48" s="6">
        <v>919.23815333826747</v>
      </c>
      <c r="G48" s="6">
        <v>976.00330935078011</v>
      </c>
      <c r="H48" s="6">
        <v>986.90019627781555</v>
      </c>
      <c r="I48" s="6">
        <v>995.50469351495224</v>
      </c>
      <c r="J48" s="6">
        <v>1002.4345288983745</v>
      </c>
      <c r="K48" s="6">
        <v>1102.0656509396322</v>
      </c>
      <c r="L48" s="6">
        <v>1136.5937877319807</v>
      </c>
    </row>
    <row r="49" spans="1:12" ht="13.5" x14ac:dyDescent="0.2">
      <c r="A49" s="3" t="s">
        <v>35</v>
      </c>
      <c r="B49" s="3"/>
      <c r="C49" s="6"/>
      <c r="D49" s="6"/>
      <c r="E49" s="6"/>
      <c r="F49" s="6"/>
      <c r="G49" s="6"/>
      <c r="H49" s="6"/>
      <c r="I49" s="6"/>
      <c r="J49" s="6"/>
      <c r="K49" s="6"/>
      <c r="L49" s="6"/>
    </row>
    <row r="50" spans="1:12" s="3" customFormat="1" ht="13.5" x14ac:dyDescent="0.2">
      <c r="A50" s="1"/>
      <c r="B50" s="1"/>
      <c r="C50" s="1"/>
      <c r="D50" s="1"/>
      <c r="E50" s="1"/>
      <c r="F50" s="1"/>
      <c r="G50" s="1"/>
      <c r="H50" s="1"/>
      <c r="I50" s="1"/>
      <c r="J50" s="1"/>
      <c r="K50" s="1"/>
      <c r="L50" s="1"/>
    </row>
    <row r="51" spans="1:12" ht="20.25" x14ac:dyDescent="0.2">
      <c r="A51" s="16" t="s">
        <v>36</v>
      </c>
      <c r="B51" s="15"/>
      <c r="C51" s="6"/>
      <c r="D51" s="6"/>
      <c r="E51" s="6"/>
      <c r="F51" s="6"/>
      <c r="G51" s="6"/>
      <c r="H51" s="6"/>
      <c r="I51" s="6"/>
      <c r="J51" s="6"/>
      <c r="K51" s="6"/>
      <c r="L51" s="6"/>
    </row>
    <row r="52" spans="1:12" ht="13.5" x14ac:dyDescent="0.2">
      <c r="A52" s="15" t="s">
        <v>37</v>
      </c>
      <c r="B52" s="15"/>
      <c r="C52" s="6">
        <v>0</v>
      </c>
      <c r="D52" s="6">
        <v>0</v>
      </c>
      <c r="E52" s="6">
        <v>0</v>
      </c>
      <c r="F52" s="6">
        <v>0</v>
      </c>
      <c r="G52" s="6">
        <v>0</v>
      </c>
      <c r="H52" s="6">
        <v>0</v>
      </c>
      <c r="I52" s="6">
        <v>0</v>
      </c>
      <c r="J52" s="6">
        <v>0</v>
      </c>
      <c r="K52" s="6">
        <v>0</v>
      </c>
      <c r="L52" s="6">
        <v>0</v>
      </c>
    </row>
    <row r="53" spans="1:12" s="3" customFormat="1" ht="13.5" x14ac:dyDescent="0.2">
      <c r="A53" s="15" t="s">
        <v>38</v>
      </c>
      <c r="B53" s="15"/>
      <c r="C53" s="6">
        <v>0</v>
      </c>
      <c r="D53" s="6">
        <v>0</v>
      </c>
      <c r="E53" s="6">
        <v>0</v>
      </c>
      <c r="F53" s="6">
        <v>0</v>
      </c>
      <c r="G53" s="6">
        <v>0</v>
      </c>
      <c r="H53" s="6">
        <v>0</v>
      </c>
      <c r="I53" s="6">
        <v>0</v>
      </c>
      <c r="J53" s="6">
        <v>0</v>
      </c>
      <c r="K53" s="6">
        <v>0</v>
      </c>
      <c r="L53" s="6">
        <v>0</v>
      </c>
    </row>
    <row r="54" spans="1:12" s="3" customFormat="1" ht="13.5" x14ac:dyDescent="0.2">
      <c r="A54" s="15"/>
      <c r="B54" s="15"/>
      <c r="C54" s="6"/>
      <c r="D54" s="6"/>
      <c r="E54" s="6"/>
      <c r="F54" s="6"/>
      <c r="G54" s="6"/>
      <c r="H54" s="6"/>
      <c r="I54" s="6"/>
      <c r="J54" s="6"/>
      <c r="K54" s="6"/>
      <c r="L54" s="6"/>
    </row>
    <row r="55" spans="1:12" s="3" customFormat="1" ht="13.5" x14ac:dyDescent="0.2">
      <c r="A55" s="8" t="s">
        <v>39</v>
      </c>
      <c r="B55" s="15"/>
      <c r="C55" s="9">
        <v>836.36641258903273</v>
      </c>
      <c r="D55" s="9">
        <v>852.05814554586857</v>
      </c>
      <c r="E55" s="9">
        <v>897.40564725370666</v>
      </c>
      <c r="F55" s="9">
        <v>919.23815333826747</v>
      </c>
      <c r="G55" s="9">
        <v>976.00330935078011</v>
      </c>
      <c r="H55" s="9">
        <v>986.90019627781555</v>
      </c>
      <c r="I55" s="9">
        <v>995.50469351495224</v>
      </c>
      <c r="J55" s="9">
        <v>1002.4345288983745</v>
      </c>
      <c r="K55" s="9">
        <v>1102.0656509396322</v>
      </c>
      <c r="L55" s="9">
        <v>1136.5937877319807</v>
      </c>
    </row>
    <row r="57" spans="1:12" s="3" customFormat="1" ht="20.25" x14ac:dyDescent="0.2">
      <c r="A57" s="16" t="s">
        <v>40</v>
      </c>
      <c r="C57" s="6"/>
      <c r="D57" s="6"/>
      <c r="E57" s="6"/>
      <c r="F57" s="6"/>
      <c r="G57" s="6"/>
      <c r="H57" s="6"/>
      <c r="I57" s="6"/>
      <c r="J57" s="6"/>
      <c r="K57" s="6"/>
      <c r="L57" s="6"/>
    </row>
    <row r="58" spans="1:12" s="3" customFormat="1" ht="13.5" x14ac:dyDescent="0.2">
      <c r="A58" s="3" t="s">
        <v>41</v>
      </c>
      <c r="C58" s="6">
        <v>4856.0980663036207</v>
      </c>
      <c r="D58" s="6">
        <v>5010.7600248399731</v>
      </c>
      <c r="E58" s="6">
        <v>5269.555684532339</v>
      </c>
      <c r="F58" s="6">
        <v>5513.642858507691</v>
      </c>
      <c r="G58" s="6">
        <v>5412.4066408713097</v>
      </c>
      <c r="H58" s="6">
        <v>4931.6194162606289</v>
      </c>
      <c r="I58" s="6">
        <v>5017.2279000668768</v>
      </c>
      <c r="J58" s="6">
        <v>4953.3141626062861</v>
      </c>
      <c r="K58" s="6">
        <v>5071.3311397726193</v>
      </c>
      <c r="L58" s="6">
        <v>4951.678647176841</v>
      </c>
    </row>
    <row r="59" spans="1:12" s="3" customFormat="1" ht="13.5" x14ac:dyDescent="0.2">
      <c r="A59" s="1"/>
      <c r="B59" s="1"/>
      <c r="C59" s="1"/>
      <c r="D59" s="1"/>
      <c r="E59" s="1"/>
      <c r="F59" s="1"/>
      <c r="G59" s="1"/>
      <c r="H59" s="1"/>
      <c r="I59" s="1"/>
      <c r="J59" s="1"/>
      <c r="K59" s="1"/>
      <c r="L59" s="1"/>
    </row>
    <row r="60" spans="1:12" s="3" customFormat="1" ht="20.25" x14ac:dyDescent="0.2">
      <c r="A60" s="16" t="s">
        <v>42</v>
      </c>
      <c r="B60" s="1"/>
      <c r="C60" s="1"/>
      <c r="D60" s="1"/>
      <c r="E60" s="1"/>
      <c r="F60" s="1"/>
      <c r="G60" s="1"/>
      <c r="H60" s="1"/>
      <c r="I60" s="1"/>
      <c r="J60" s="1"/>
      <c r="K60" s="1"/>
      <c r="L60" s="1"/>
    </row>
    <row r="61" spans="1:12" s="3" customFormat="1" ht="13.5" x14ac:dyDescent="0.2">
      <c r="A61" s="1" t="s">
        <v>43</v>
      </c>
      <c r="B61" s="1"/>
      <c r="C61" s="6">
        <v>4856.0980663036207</v>
      </c>
      <c r="D61" s="6">
        <v>5010.7600248399731</v>
      </c>
      <c r="E61" s="6">
        <v>5269.555684532339</v>
      </c>
      <c r="F61" s="6">
        <v>5513.642858507691</v>
      </c>
      <c r="G61" s="6">
        <v>5412.4066408713097</v>
      </c>
      <c r="H61" s="6">
        <v>4931.6194162606289</v>
      </c>
      <c r="I61" s="6">
        <v>5017.2279000668768</v>
      </c>
      <c r="J61" s="6">
        <v>4953.3141626062861</v>
      </c>
      <c r="K61" s="6">
        <v>5071.3311397726193</v>
      </c>
      <c r="L61" s="6">
        <v>4951.678647176841</v>
      </c>
    </row>
    <row r="62" spans="1:12" s="3" customFormat="1" ht="13.5" x14ac:dyDescent="0.2">
      <c r="A62" s="8" t="s">
        <v>44</v>
      </c>
      <c r="C62" s="6">
        <v>4856.0980663036207</v>
      </c>
      <c r="D62" s="6">
        <v>5010.7600248399731</v>
      </c>
      <c r="E62" s="6">
        <v>5269.555684532339</v>
      </c>
      <c r="F62" s="6">
        <v>5513.642858507691</v>
      </c>
      <c r="G62" s="6">
        <v>5412.4066408713097</v>
      </c>
      <c r="H62" s="6">
        <v>4931.6194162606289</v>
      </c>
      <c r="I62" s="6">
        <v>5017.2279000668768</v>
      </c>
      <c r="J62" s="6">
        <v>4953.3141626062861</v>
      </c>
      <c r="K62" s="6">
        <v>5071.3311397726193</v>
      </c>
      <c r="L62" s="6">
        <v>4951.678647176841</v>
      </c>
    </row>
    <row r="63" spans="1:12" s="4" customFormat="1" ht="20.25" x14ac:dyDescent="0.2">
      <c r="A63" s="3"/>
      <c r="B63" s="3"/>
      <c r="C63" s="3"/>
      <c r="D63" s="3"/>
      <c r="E63" s="3"/>
      <c r="F63" s="3"/>
      <c r="G63" s="3"/>
      <c r="H63" s="3"/>
      <c r="I63" s="3"/>
      <c r="J63" s="3"/>
      <c r="K63" s="3"/>
      <c r="L63" s="3"/>
    </row>
    <row r="64" spans="1:12" s="3" customFormat="1" ht="21" thickBot="1" x14ac:dyDescent="0.25">
      <c r="A64" s="10" t="s">
        <v>45</v>
      </c>
      <c r="B64" s="11"/>
      <c r="C64" s="12">
        <v>0.17223013233455159</v>
      </c>
      <c r="D64" s="12">
        <v>0.17004568993963753</v>
      </c>
      <c r="E64" s="12">
        <v>0.17030005962131689</v>
      </c>
      <c r="F64" s="12">
        <v>0.16672065582192355</v>
      </c>
      <c r="G64" s="12">
        <v>0.18032704748763287</v>
      </c>
      <c r="H64" s="12">
        <v>0.20011686080718019</v>
      </c>
      <c r="I64" s="12">
        <v>0.19841727610214452</v>
      </c>
      <c r="J64" s="12">
        <v>0.20237652932777503</v>
      </c>
      <c r="K64" s="12">
        <v>0.21731289489194053</v>
      </c>
      <c r="L64" s="12">
        <v>0.22953706585543476</v>
      </c>
    </row>
    <row r="65" spans="1:27" s="3" customFormat="1" ht="15" customHeight="1" x14ac:dyDescent="0.2">
      <c r="A65" s="3" t="s">
        <v>46</v>
      </c>
    </row>
    <row r="66" spans="1:27" s="3" customFormat="1" ht="22.5" customHeight="1" x14ac:dyDescent="0.2">
      <c r="J66" s="144" t="s">
        <v>47</v>
      </c>
      <c r="K66" s="144"/>
      <c r="L66" s="144"/>
      <c r="M66" s="144"/>
      <c r="N66" s="144"/>
      <c r="O66" s="144"/>
      <c r="P66" s="144"/>
      <c r="Q66" s="144"/>
      <c r="R66" s="17"/>
      <c r="S66" s="5"/>
      <c r="AA66" s="8"/>
    </row>
    <row r="67" spans="1:27" s="3" customFormat="1" ht="22.5" customHeight="1" x14ac:dyDescent="0.2">
      <c r="D67" s="18" t="s">
        <v>48</v>
      </c>
      <c r="E67" s="19"/>
      <c r="F67" s="20"/>
      <c r="G67" s="20"/>
      <c r="H67" s="20"/>
      <c r="I67" s="21"/>
      <c r="J67" s="144" t="s">
        <v>49</v>
      </c>
      <c r="K67" s="144"/>
      <c r="L67" s="144" t="s">
        <v>50</v>
      </c>
      <c r="M67" s="144"/>
      <c r="N67" s="144" t="s">
        <v>51</v>
      </c>
      <c r="O67" s="144"/>
      <c r="P67" s="144" t="s">
        <v>52</v>
      </c>
      <c r="Q67" s="144"/>
      <c r="R67" s="22"/>
      <c r="S67" s="23" t="s">
        <v>53</v>
      </c>
    </row>
    <row r="68" spans="1:27" s="3" customFormat="1" ht="22.5" customHeight="1" x14ac:dyDescent="0.2">
      <c r="D68" s="24">
        <v>0.15</v>
      </c>
      <c r="J68" s="143">
        <v>0.16600000000000001</v>
      </c>
      <c r="K68" s="143"/>
      <c r="L68" s="143">
        <v>0.17399999999999999</v>
      </c>
      <c r="M68" s="143"/>
      <c r="N68" s="143">
        <v>0.186</v>
      </c>
      <c r="O68" s="143"/>
      <c r="P68" s="143">
        <v>0.20200000000000001</v>
      </c>
      <c r="Q68" s="143"/>
      <c r="R68" s="26"/>
      <c r="S68" s="27">
        <v>0.23</v>
      </c>
    </row>
    <row r="69" spans="1:27" s="28" customFormat="1" ht="15" customHeight="1" x14ac:dyDescent="0.2"/>
    <row r="72" spans="1:27" ht="15" customHeight="1" x14ac:dyDescent="0.2">
      <c r="A72" s="3"/>
      <c r="B72" s="3"/>
      <c r="C72" s="6"/>
      <c r="D72" s="6"/>
      <c r="E72" s="6"/>
      <c r="F72" s="6"/>
      <c r="G72" s="6"/>
      <c r="H72" s="6"/>
      <c r="I72" s="6"/>
      <c r="J72" s="6"/>
      <c r="K72" s="6"/>
      <c r="L72" s="6"/>
      <c r="M72" s="6"/>
      <c r="N72" s="6"/>
      <c r="O72" s="6"/>
      <c r="P72" s="6"/>
      <c r="Q72" s="6"/>
      <c r="R72" s="6"/>
      <c r="S72" s="6"/>
    </row>
    <row r="73" spans="1:27" s="28" customFormat="1" ht="15" customHeight="1" x14ac:dyDescent="0.2"/>
    <row r="74" spans="1:27" s="28" customFormat="1" ht="15" customHeight="1" x14ac:dyDescent="0.2"/>
    <row r="75" spans="1:27" s="28" customFormat="1" ht="15" customHeight="1" x14ac:dyDescent="0.2"/>
    <row r="76" spans="1:27" s="28" customFormat="1" ht="15" customHeight="1" x14ac:dyDescent="0.2"/>
    <row r="77" spans="1:27" s="28" customFormat="1" ht="15" customHeight="1" x14ac:dyDescent="0.2"/>
    <row r="78" spans="1:27" s="28" customFormat="1" ht="15" customHeight="1" x14ac:dyDescent="0.2"/>
    <row r="79" spans="1:27" s="28" customFormat="1" ht="15" customHeight="1" x14ac:dyDescent="0.2">
      <c r="T79" s="29"/>
    </row>
    <row r="80" spans="1:27" s="28" customFormat="1" ht="15" customHeight="1" x14ac:dyDescent="0.2"/>
    <row r="81" spans="1:1" s="28" customFormat="1" ht="13.5" x14ac:dyDescent="0.2"/>
    <row r="82" spans="1:1" s="28" customFormat="1" ht="13.5" x14ac:dyDescent="0.2"/>
    <row r="83" spans="1:1" s="28" customFormat="1" ht="13.5" x14ac:dyDescent="0.2"/>
    <row r="84" spans="1:1" s="28" customFormat="1" ht="13.5" x14ac:dyDescent="0.2"/>
    <row r="85" spans="1:1" s="3" customFormat="1" ht="13.5" x14ac:dyDescent="0.2"/>
    <row r="86" spans="1:1" s="3" customFormat="1" ht="13.5" x14ac:dyDescent="0.2"/>
    <row r="87" spans="1:1" s="3" customFormat="1" ht="13.5" x14ac:dyDescent="0.2"/>
    <row r="88" spans="1:1" s="3" customFormat="1" ht="13.5" x14ac:dyDescent="0.2"/>
    <row r="90" spans="1:1" s="28" customFormat="1" ht="13.5" x14ac:dyDescent="0.2">
      <c r="A90" s="30"/>
    </row>
    <row r="98" s="28" customFormat="1" ht="13.5" x14ac:dyDescent="0.2"/>
    <row r="99" s="28" customFormat="1" ht="13.5" x14ac:dyDescent="0.2"/>
    <row r="100" s="28" customFormat="1" ht="13.5" x14ac:dyDescent="0.2"/>
    <row r="101" s="28" customFormat="1" ht="13.5" x14ac:dyDescent="0.2"/>
    <row r="200" spans="1:2" s="3" customFormat="1" ht="13.5" x14ac:dyDescent="0.2">
      <c r="A200" s="31">
        <v>41.868000000000002</v>
      </c>
      <c r="B200" s="8" t="s">
        <v>54</v>
      </c>
    </row>
    <row r="201" spans="1:2" s="3" customFormat="1" ht="13.5" x14ac:dyDescent="0.2">
      <c r="A201" s="31">
        <v>10</v>
      </c>
      <c r="B201" s="8" t="s">
        <v>55</v>
      </c>
    </row>
    <row r="202" spans="1:2" s="3" customFormat="1" ht="13.5" x14ac:dyDescent="0.2">
      <c r="A202" s="31">
        <v>1</v>
      </c>
      <c r="B202" s="8" t="s">
        <v>56</v>
      </c>
    </row>
    <row r="203" spans="1:2" s="3" customFormat="1" ht="13.5" x14ac:dyDescent="0.2">
      <c r="A203" s="31">
        <v>11.63</v>
      </c>
      <c r="B203" s="8" t="s">
        <v>57</v>
      </c>
    </row>
    <row r="204" spans="1:2" s="3" customFormat="1" ht="13.5" x14ac:dyDescent="0.2">
      <c r="A204" s="31">
        <v>39.68</v>
      </c>
      <c r="B204" s="8" t="s">
        <v>58</v>
      </c>
    </row>
  </sheetData>
  <mergeCells count="10">
    <mergeCell ref="J68:K68"/>
    <mergeCell ref="L68:M68"/>
    <mergeCell ref="N68:O68"/>
    <mergeCell ref="P68:Q68"/>
    <mergeCell ref="H1:K2"/>
    <mergeCell ref="J66:Q66"/>
    <mergeCell ref="J67:K67"/>
    <mergeCell ref="L67:M67"/>
    <mergeCell ref="N67:O67"/>
    <mergeCell ref="P67:Q6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A204"/>
  <sheetViews>
    <sheetView workbookViewId="0"/>
  </sheetViews>
  <sheetFormatPr defaultRowHeight="12.75" x14ac:dyDescent="0.2"/>
  <cols>
    <col min="1" max="19" width="11.42578125" style="1" customWidth="1"/>
    <col min="20" max="26" width="9.140625" style="1"/>
    <col min="27" max="27" width="11.28515625" style="1" bestFit="1" customWidth="1"/>
    <col min="28" max="16384" width="9.140625" style="1"/>
  </cols>
  <sheetData>
    <row r="1" spans="1:27" ht="12.75" customHeight="1" x14ac:dyDescent="0.2">
      <c r="A1" s="88" t="s">
        <v>135</v>
      </c>
      <c r="H1" s="142" t="s">
        <v>75</v>
      </c>
      <c r="I1" s="142"/>
      <c r="J1" s="142"/>
      <c r="K1" s="142"/>
      <c r="AA1" s="2">
        <v>1</v>
      </c>
    </row>
    <row r="2" spans="1:27" ht="12.75" customHeight="1" x14ac:dyDescent="0.2">
      <c r="A2" s="102"/>
      <c r="B2" s="103"/>
      <c r="H2" s="142"/>
      <c r="I2" s="142"/>
      <c r="J2" s="142"/>
      <c r="K2" s="142"/>
    </row>
    <row r="4" spans="1:27" s="3" customFormat="1" ht="22.5" customHeight="1" x14ac:dyDescent="0.2">
      <c r="L4" s="97" t="s">
        <v>136</v>
      </c>
    </row>
    <row r="5" spans="1:27" s="4" customFormat="1" ht="27" customHeight="1" x14ac:dyDescent="0.2">
      <c r="C5" s="5">
        <v>2004</v>
      </c>
      <c r="D5" s="5">
        <v>2005</v>
      </c>
      <c r="E5" s="5">
        <v>2006</v>
      </c>
      <c r="F5" s="5">
        <v>2007</v>
      </c>
      <c r="G5" s="5">
        <v>2008</v>
      </c>
      <c r="H5" s="5">
        <v>2009</v>
      </c>
      <c r="I5" s="5">
        <v>2010</v>
      </c>
      <c r="J5" s="5">
        <v>2011</v>
      </c>
      <c r="K5" s="5">
        <v>2012</v>
      </c>
      <c r="L5" s="90">
        <v>2013</v>
      </c>
    </row>
    <row r="6" spans="1:27" s="4" customFormat="1" ht="27" customHeight="1" x14ac:dyDescent="0.2">
      <c r="A6" s="5" t="s">
        <v>1</v>
      </c>
      <c r="L6" s="91"/>
    </row>
    <row r="7" spans="1:27" s="3" customFormat="1" ht="15" customHeight="1" x14ac:dyDescent="0.2">
      <c r="A7" s="3" t="s">
        <v>2</v>
      </c>
      <c r="C7" s="6">
        <v>7.8021301579857019</v>
      </c>
      <c r="D7" s="6">
        <v>7.9214639950667447</v>
      </c>
      <c r="E7" s="6">
        <v>8.0634333011977031</v>
      </c>
      <c r="F7" s="6">
        <v>8.318983819276168</v>
      </c>
      <c r="G7" s="6">
        <v>8.6805985912434771</v>
      </c>
      <c r="H7" s="6">
        <v>8.77938299590922</v>
      </c>
      <c r="I7" s="6">
        <v>8.8767996386912973</v>
      </c>
      <c r="J7" s="6">
        <v>8.8835741768501855</v>
      </c>
      <c r="K7" s="6">
        <v>8.956872247843874</v>
      </c>
      <c r="L7" s="92">
        <v>8.9609430504529382</v>
      </c>
    </row>
    <row r="8" spans="1:27" s="3" customFormat="1" ht="15" customHeight="1" x14ac:dyDescent="0.2">
      <c r="A8" s="3" t="s">
        <v>3</v>
      </c>
      <c r="C8" s="6">
        <v>3.8521066208082551</v>
      </c>
      <c r="D8" s="6">
        <v>4.5765955676365353</v>
      </c>
      <c r="E8" s="6">
        <v>4.6245729822685968</v>
      </c>
      <c r="F8" s="6">
        <v>4.7791397548441275</v>
      </c>
      <c r="G8" s="6">
        <v>5.3420384330820454</v>
      </c>
      <c r="H8" s="6">
        <v>5.8920089571042977</v>
      </c>
      <c r="I8" s="6">
        <v>5.7587639340008314</v>
      </c>
      <c r="J8" s="6">
        <v>5.7301344294612333</v>
      </c>
      <c r="K8" s="6">
        <v>6.3974037720614358</v>
      </c>
      <c r="L8" s="92">
        <v>7.0918461288194736</v>
      </c>
    </row>
    <row r="9" spans="1:27" s="3" customFormat="1" ht="15" customHeight="1" x14ac:dyDescent="0.2">
      <c r="A9" s="3" t="s">
        <v>4</v>
      </c>
      <c r="C9" s="6">
        <v>0.79097162510748054</v>
      </c>
      <c r="D9" s="6">
        <v>1.5217540842648323</v>
      </c>
      <c r="E9" s="6">
        <v>1.8154772141014617</v>
      </c>
      <c r="F9" s="6">
        <v>1.7971625107480653</v>
      </c>
      <c r="G9" s="6">
        <v>1.7223559759243334</v>
      </c>
      <c r="H9" s="6">
        <v>1.7468615649183143</v>
      </c>
      <c r="I9" s="6">
        <v>1.8184006878761823</v>
      </c>
      <c r="J9" s="6">
        <v>2.2135855546001717</v>
      </c>
      <c r="K9" s="6">
        <v>3.2912295786758383</v>
      </c>
      <c r="L9" s="92">
        <v>6.340326741186586</v>
      </c>
    </row>
    <row r="10" spans="1:27" s="3" customFormat="1" ht="15" customHeight="1" x14ac:dyDescent="0.2">
      <c r="A10" s="3" t="s">
        <v>5</v>
      </c>
      <c r="C10" s="6">
        <v>0</v>
      </c>
      <c r="D10" s="6">
        <v>0</v>
      </c>
      <c r="E10" s="6">
        <v>0</v>
      </c>
      <c r="F10" s="6">
        <v>0</v>
      </c>
      <c r="G10" s="6">
        <v>0</v>
      </c>
      <c r="H10" s="6">
        <v>0</v>
      </c>
      <c r="I10" s="6">
        <v>0</v>
      </c>
      <c r="J10" s="6">
        <v>0</v>
      </c>
      <c r="K10" s="6">
        <v>0</v>
      </c>
      <c r="L10" s="92">
        <v>0.16801375752364572</v>
      </c>
    </row>
    <row r="11" spans="1:27" s="3" customFormat="1" ht="15" customHeight="1" x14ac:dyDescent="0.2">
      <c r="A11" s="3" t="s">
        <v>6</v>
      </c>
      <c r="C11" s="6">
        <v>3.660791057609631</v>
      </c>
      <c r="D11" s="6">
        <v>3.969303525365433</v>
      </c>
      <c r="E11" s="6">
        <v>4.7477214101461742</v>
      </c>
      <c r="F11" s="6">
        <v>5.3883920894239061</v>
      </c>
      <c r="G11" s="6">
        <v>5.9886500429922611</v>
      </c>
      <c r="H11" s="6">
        <v>6.7226999140154753</v>
      </c>
      <c r="I11" s="7">
        <v>7.2347377472055037</v>
      </c>
      <c r="J11" s="6">
        <v>8.1204275218972786</v>
      </c>
      <c r="K11" s="6">
        <v>8.7907497729815152</v>
      </c>
      <c r="L11" s="92">
        <v>8.4495657320384439</v>
      </c>
    </row>
    <row r="12" spans="1:27" s="3" customFormat="1" ht="15" customHeight="1" x14ac:dyDescent="0.2">
      <c r="A12" s="8" t="s">
        <v>7</v>
      </c>
      <c r="B12" s="8"/>
      <c r="C12" s="9">
        <v>16.105999461511068</v>
      </c>
      <c r="D12" s="9">
        <v>17.989117172333543</v>
      </c>
      <c r="E12" s="9">
        <v>19.251204907713937</v>
      </c>
      <c r="F12" s="9">
        <v>20.283678174292266</v>
      </c>
      <c r="G12" s="9">
        <v>21.733643043242118</v>
      </c>
      <c r="H12" s="9">
        <v>23.14095343194731</v>
      </c>
      <c r="I12" s="9">
        <v>23.688702007773813</v>
      </c>
      <c r="J12" s="9">
        <v>24.947721682808869</v>
      </c>
      <c r="K12" s="9">
        <v>27.436255371562666</v>
      </c>
      <c r="L12" s="93">
        <v>31.010695410021089</v>
      </c>
    </row>
    <row r="13" spans="1:27" s="3" customFormat="1" ht="15" customHeight="1" x14ac:dyDescent="0.2">
      <c r="A13" s="3" t="s">
        <v>8</v>
      </c>
      <c r="L13" s="89"/>
    </row>
    <row r="14" spans="1:27" s="3" customFormat="1" ht="15" customHeight="1" x14ac:dyDescent="0.2">
      <c r="L14" s="89"/>
    </row>
    <row r="15" spans="1:27" s="4" customFormat="1" ht="27" customHeight="1" x14ac:dyDescent="0.2">
      <c r="A15" s="5" t="s">
        <v>9</v>
      </c>
      <c r="L15" s="91"/>
    </row>
    <row r="16" spans="1:27" s="3" customFormat="1" ht="15" customHeight="1" x14ac:dyDescent="0.2">
      <c r="A16" s="8" t="s">
        <v>10</v>
      </c>
      <c r="C16" s="9">
        <v>580.9114359415305</v>
      </c>
      <c r="D16" s="9">
        <v>568.27171109200344</v>
      </c>
      <c r="E16" s="9">
        <v>609.28632846087703</v>
      </c>
      <c r="F16" s="9">
        <v>615.73516766981948</v>
      </c>
      <c r="G16" s="9">
        <v>608.08254514187445</v>
      </c>
      <c r="H16" s="9">
        <v>564.91831470335342</v>
      </c>
      <c r="I16" s="9">
        <v>627.17110920034395</v>
      </c>
      <c r="J16" s="9">
        <v>613.2416165090284</v>
      </c>
      <c r="K16" s="9">
        <v>590.45571797076525</v>
      </c>
      <c r="L16" s="93">
        <v>584.17884780739462</v>
      </c>
    </row>
    <row r="17" spans="1:12" s="3" customFormat="1" ht="13.5" x14ac:dyDescent="0.2">
      <c r="L17" s="89"/>
    </row>
    <row r="18" spans="1:12" s="4" customFormat="1" ht="21" thickBot="1" x14ac:dyDescent="0.25">
      <c r="A18" s="10" t="s">
        <v>11</v>
      </c>
      <c r="B18" s="11"/>
      <c r="C18" s="12">
        <v>2.7725395757456146E-2</v>
      </c>
      <c r="D18" s="12">
        <v>3.1655837905014236E-2</v>
      </c>
      <c r="E18" s="12">
        <v>3.159631852620845E-2</v>
      </c>
      <c r="F18" s="12">
        <v>3.294221158595434E-2</v>
      </c>
      <c r="G18" s="12">
        <v>3.5741271011440305E-2</v>
      </c>
      <c r="H18" s="12">
        <v>4.0963362011194396E-2</v>
      </c>
      <c r="I18" s="12">
        <v>3.7770716253140858E-2</v>
      </c>
      <c r="J18" s="12">
        <v>4.0681716653262354E-2</v>
      </c>
      <c r="K18" s="12">
        <v>4.6466237071686879E-2</v>
      </c>
      <c r="L18" s="94">
        <v>5.3084248987127658E-2</v>
      </c>
    </row>
    <row r="19" spans="1:12" s="3" customFormat="1" ht="13.5" x14ac:dyDescent="0.2">
      <c r="L19" s="89"/>
    </row>
    <row r="20" spans="1:12" s="4" customFormat="1" ht="20.25" x14ac:dyDescent="0.2">
      <c r="A20" s="5" t="s">
        <v>12</v>
      </c>
      <c r="L20" s="91"/>
    </row>
    <row r="21" spans="1:12" s="3" customFormat="1" ht="13.5" x14ac:dyDescent="0.2">
      <c r="A21" s="3" t="s">
        <v>13</v>
      </c>
      <c r="C21" s="6">
        <v>0</v>
      </c>
      <c r="D21" s="6">
        <v>0</v>
      </c>
      <c r="E21" s="6">
        <v>0</v>
      </c>
      <c r="F21" s="6">
        <v>0</v>
      </c>
      <c r="G21" s="6">
        <v>0</v>
      </c>
      <c r="H21" s="6">
        <v>0</v>
      </c>
      <c r="I21" s="6">
        <v>0</v>
      </c>
      <c r="J21" s="6">
        <v>0</v>
      </c>
      <c r="K21" s="6">
        <v>0</v>
      </c>
      <c r="L21" s="92">
        <v>0</v>
      </c>
    </row>
    <row r="22" spans="1:12" s="3" customFormat="1" ht="13.5" x14ac:dyDescent="0.2">
      <c r="A22" s="3" t="s">
        <v>14</v>
      </c>
      <c r="C22" s="6">
        <v>6.44883920894239</v>
      </c>
      <c r="D22" s="6">
        <v>8.0825451418744638</v>
      </c>
      <c r="E22" s="6">
        <v>9.5442820292347381</v>
      </c>
      <c r="F22" s="6">
        <v>10.146173688736027</v>
      </c>
      <c r="G22" s="6">
        <v>9.716251074806534</v>
      </c>
      <c r="H22" s="6">
        <v>9.6302665520206361</v>
      </c>
      <c r="I22" s="6">
        <v>10.318142734307823</v>
      </c>
      <c r="J22" s="6">
        <v>11.092003439380912</v>
      </c>
      <c r="K22" s="6">
        <v>11.092003439380912</v>
      </c>
      <c r="L22" s="92">
        <v>11.092003439380912</v>
      </c>
    </row>
    <row r="23" spans="1:12" s="3" customFormat="1" ht="13.5" x14ac:dyDescent="0.2">
      <c r="A23" s="3" t="s">
        <v>15</v>
      </c>
      <c r="C23" s="6">
        <v>0.52234761631795168</v>
      </c>
      <c r="D23" s="6">
        <v>0.54134207509314991</v>
      </c>
      <c r="E23" s="6">
        <v>0.51095094105283279</v>
      </c>
      <c r="F23" s="6">
        <v>44.850105904270563</v>
      </c>
      <c r="G23" s="6">
        <v>44.891893713576003</v>
      </c>
      <c r="H23" s="6">
        <v>42.185163060093622</v>
      </c>
      <c r="I23" s="6">
        <v>41.22</v>
      </c>
      <c r="J23" s="6">
        <v>45.85</v>
      </c>
      <c r="K23" s="6">
        <v>47.42</v>
      </c>
      <c r="L23" s="92">
        <v>53.37</v>
      </c>
    </row>
    <row r="24" spans="1:12" s="3" customFormat="1" ht="13.5" x14ac:dyDescent="0.2">
      <c r="A24" s="3" t="s">
        <v>16</v>
      </c>
      <c r="C24" s="6">
        <v>0.52234761631795168</v>
      </c>
      <c r="D24" s="6">
        <v>0.54134207509314991</v>
      </c>
      <c r="E24" s="6">
        <v>0.51095094105283279</v>
      </c>
      <c r="F24" s="6">
        <v>44.850105904270563</v>
      </c>
      <c r="G24" s="6">
        <v>44.891893713576003</v>
      </c>
      <c r="H24" s="6">
        <v>42.185163060093622</v>
      </c>
      <c r="I24" s="7">
        <v>41.22</v>
      </c>
      <c r="J24" s="6">
        <v>45.69</v>
      </c>
      <c r="K24" s="6">
        <v>47.26</v>
      </c>
      <c r="L24" s="92">
        <v>53.37</v>
      </c>
    </row>
    <row r="25" spans="1:12" s="3" customFormat="1" ht="13.5" x14ac:dyDescent="0.2">
      <c r="A25" s="8" t="s">
        <v>17</v>
      </c>
      <c r="C25" s="9">
        <v>1.4462826481484017</v>
      </c>
      <c r="D25" s="9">
        <v>1.6993406483206475</v>
      </c>
      <c r="E25" s="9">
        <v>1.8783747881618988</v>
      </c>
      <c r="F25" s="9">
        <v>46.356198590468637</v>
      </c>
      <c r="G25" s="9">
        <v>46.383386338150949</v>
      </c>
      <c r="H25" s="9">
        <v>43.73423119959115</v>
      </c>
      <c r="I25" s="9">
        <v>42.972277223921935</v>
      </c>
      <c r="J25" s="9">
        <v>47.797635650966996</v>
      </c>
      <c r="K25" s="9">
        <v>49.444318509019048</v>
      </c>
      <c r="L25" s="93">
        <v>84.739346699981212</v>
      </c>
    </row>
    <row r="26" spans="1:12" s="3" customFormat="1" ht="13.5" x14ac:dyDescent="0.2">
      <c r="C26" s="6"/>
      <c r="D26" s="6"/>
      <c r="E26" s="6"/>
      <c r="F26" s="6"/>
      <c r="G26" s="6"/>
      <c r="H26" s="6"/>
      <c r="I26" s="6"/>
      <c r="J26" s="6"/>
      <c r="K26" s="6"/>
      <c r="L26" s="92"/>
    </row>
    <row r="27" spans="1:12" s="4" customFormat="1" ht="20.25" x14ac:dyDescent="0.2">
      <c r="A27" s="5" t="s">
        <v>18</v>
      </c>
      <c r="C27" s="13"/>
      <c r="D27" s="13"/>
      <c r="E27" s="13"/>
      <c r="F27" s="13"/>
      <c r="G27" s="13"/>
      <c r="H27" s="13"/>
      <c r="I27" s="13"/>
      <c r="J27" s="13"/>
      <c r="K27" s="13"/>
      <c r="L27" s="95"/>
    </row>
    <row r="28" spans="1:12" s="3" customFormat="1" ht="13.5" x14ac:dyDescent="0.2">
      <c r="A28" s="8" t="s">
        <v>19</v>
      </c>
      <c r="C28" s="9">
        <v>2244.8855844559089</v>
      </c>
      <c r="D28" s="9">
        <v>2367.7286927964078</v>
      </c>
      <c r="E28" s="9">
        <v>2266.456302999904</v>
      </c>
      <c r="F28" s="9">
        <v>2223.0721370497754</v>
      </c>
      <c r="G28" s="9">
        <v>2252.4680855546003</v>
      </c>
      <c r="H28" s="9">
        <v>2075.0790199436324</v>
      </c>
      <c r="I28" s="9">
        <v>2191.8839915926242</v>
      </c>
      <c r="J28" s="9">
        <v>2328.748633801471</v>
      </c>
      <c r="K28" s="9">
        <v>2224.5337861851531</v>
      </c>
      <c r="L28" s="93">
        <v>2184.2671051877323</v>
      </c>
    </row>
    <row r="29" spans="1:12" s="3" customFormat="1" ht="13.5" x14ac:dyDescent="0.2">
      <c r="L29" s="89"/>
    </row>
    <row r="30" spans="1:12" s="4" customFormat="1" ht="21" thickBot="1" x14ac:dyDescent="0.25">
      <c r="A30" s="10" t="s">
        <v>20</v>
      </c>
      <c r="B30" s="11"/>
      <c r="C30" s="12">
        <v>6.4425673101684423E-4</v>
      </c>
      <c r="D30" s="12">
        <v>7.1770919256531869E-4</v>
      </c>
      <c r="E30" s="12">
        <v>8.2877167571051929E-4</v>
      </c>
      <c r="F30" s="12">
        <v>2.0852314154765867E-2</v>
      </c>
      <c r="G30" s="12">
        <v>2.0592250179087657E-2</v>
      </c>
      <c r="H30" s="12">
        <v>2.1075935315841201E-2</v>
      </c>
      <c r="I30" s="12">
        <v>1.9605178644832501E-2</v>
      </c>
      <c r="J30" s="12">
        <v>2.0525030034238469E-2</v>
      </c>
      <c r="K30" s="12">
        <v>2.2226822903782899E-2</v>
      </c>
      <c r="L30" s="119">
        <v>3.87953224670744E-2</v>
      </c>
    </row>
    <row r="31" spans="1:12" s="3" customFormat="1" ht="13.5" x14ac:dyDescent="0.2">
      <c r="L31" s="89"/>
    </row>
    <row r="32" spans="1:12" s="4" customFormat="1" ht="20.25" x14ac:dyDescent="0.2">
      <c r="A32" s="5" t="s">
        <v>21</v>
      </c>
      <c r="L32" s="91"/>
    </row>
    <row r="33" spans="1:12" s="3" customFormat="1" ht="13.5" x14ac:dyDescent="0.2">
      <c r="A33" s="3" t="s">
        <v>22</v>
      </c>
      <c r="C33" s="6">
        <v>21.090092672207891</v>
      </c>
      <c r="D33" s="6">
        <v>41.583070602847044</v>
      </c>
      <c r="E33" s="6">
        <v>42.514569599694276</v>
      </c>
      <c r="F33" s="6">
        <v>48.366294067067926</v>
      </c>
      <c r="G33" s="6">
        <v>51.208560236935128</v>
      </c>
      <c r="H33" s="6">
        <v>48.15133276010318</v>
      </c>
      <c r="I33" s="7">
        <v>51.877328747492115</v>
      </c>
      <c r="J33" s="6">
        <v>45.994637970014409</v>
      </c>
      <c r="K33" s="6">
        <v>49.181642952809177</v>
      </c>
      <c r="L33" s="92">
        <v>54.230214187238055</v>
      </c>
    </row>
    <row r="34" spans="1:12" s="3" customFormat="1" ht="13.5" x14ac:dyDescent="0.2">
      <c r="A34" s="3" t="s">
        <v>23</v>
      </c>
      <c r="C34" s="6">
        <v>0.47769179325499189</v>
      </c>
      <c r="D34" s="6">
        <v>0.95538358650998378</v>
      </c>
      <c r="E34" s="6">
        <v>1.0270373554982326</v>
      </c>
      <c r="F34" s="6">
        <v>1.2658832521257284</v>
      </c>
      <c r="G34" s="6">
        <v>1.5524983280787237</v>
      </c>
      <c r="H34" s="6">
        <v>1.9346517626827171</v>
      </c>
      <c r="I34" s="7">
        <v>2.7228432215534539</v>
      </c>
      <c r="J34" s="6">
        <v>2.9827791944499307</v>
      </c>
      <c r="K34" s="6">
        <v>3.322492268800171</v>
      </c>
      <c r="L34" s="92">
        <v>4.5376871156579774</v>
      </c>
    </row>
    <row r="35" spans="1:12" s="3" customFormat="1" ht="13.5" x14ac:dyDescent="0.2">
      <c r="A35" s="3" t="s">
        <v>24</v>
      </c>
      <c r="C35" s="6">
        <v>0.11219890802604103</v>
      </c>
      <c r="D35" s="6">
        <v>0.13219760106129469</v>
      </c>
      <c r="E35" s="6">
        <v>0.16520167741555089</v>
      </c>
      <c r="F35" s="6">
        <v>0.2262219279461038</v>
      </c>
      <c r="G35" s="6">
        <v>0.4078623320983058</v>
      </c>
      <c r="H35" s="6">
        <v>0.63839927472111724</v>
      </c>
      <c r="I35" s="6">
        <v>0.85146447793939506</v>
      </c>
      <c r="J35" s="6">
        <v>1.0806114522838814</v>
      </c>
      <c r="K35" s="6">
        <v>1.38015057100772</v>
      </c>
      <c r="L35" s="92">
        <v>1.4658064293456672</v>
      </c>
    </row>
    <row r="36" spans="1:12" s="3" customFormat="1" ht="13.5" x14ac:dyDescent="0.2">
      <c r="A36" s="8" t="s">
        <v>25</v>
      </c>
      <c r="C36" s="9">
        <v>21.679983373488923</v>
      </c>
      <c r="D36" s="9">
        <v>42.670651790418319</v>
      </c>
      <c r="E36" s="9">
        <v>43.706808632608059</v>
      </c>
      <c r="F36" s="9">
        <v>49.858399247139758</v>
      </c>
      <c r="G36" s="9">
        <v>53.168920897112159</v>
      </c>
      <c r="H36" s="9">
        <v>50.724383797507016</v>
      </c>
      <c r="I36" s="9">
        <v>55.451636446984963</v>
      </c>
      <c r="J36" s="9">
        <v>50.058028616748224</v>
      </c>
      <c r="K36" s="9">
        <v>53.884285792617064</v>
      </c>
      <c r="L36" s="93">
        <v>60.233707732241704</v>
      </c>
    </row>
    <row r="37" spans="1:12" s="3" customFormat="1" ht="13.5" x14ac:dyDescent="0.2">
      <c r="C37" s="6"/>
      <c r="D37" s="6"/>
      <c r="E37" s="6"/>
      <c r="F37" s="6"/>
      <c r="G37" s="6"/>
      <c r="H37" s="6"/>
      <c r="I37" s="6"/>
      <c r="J37" s="6"/>
      <c r="K37" s="6"/>
      <c r="L37" s="92"/>
    </row>
    <row r="38" spans="1:12" s="4" customFormat="1" ht="20.25" x14ac:dyDescent="0.2">
      <c r="A38" s="5" t="s">
        <v>26</v>
      </c>
      <c r="C38" s="13"/>
      <c r="D38" s="13"/>
      <c r="E38" s="13"/>
      <c r="F38" s="13"/>
      <c r="G38" s="13"/>
      <c r="H38" s="13"/>
      <c r="I38" s="13"/>
      <c r="J38" s="13"/>
      <c r="K38" s="13"/>
      <c r="L38" s="95"/>
    </row>
    <row r="39" spans="1:12" s="3" customFormat="1" ht="13.5" x14ac:dyDescent="0.2">
      <c r="A39" s="8" t="s">
        <v>27</v>
      </c>
      <c r="C39" s="9">
        <v>1191.8012215506169</v>
      </c>
      <c r="D39" s="9">
        <v>1176.3965522394483</v>
      </c>
      <c r="E39" s="9">
        <v>1200.5632622487351</v>
      </c>
      <c r="F39" s="9">
        <v>1138.1683495671934</v>
      </c>
      <c r="G39" s="9">
        <v>1152.7238315687468</v>
      </c>
      <c r="H39" s="9">
        <v>1084.117667450894</v>
      </c>
      <c r="I39" s="9">
        <v>1167.0144051486188</v>
      </c>
      <c r="J39" s="9">
        <v>1037.8241864976646</v>
      </c>
      <c r="K39" s="9">
        <v>1073.0595954931439</v>
      </c>
      <c r="L39" s="93">
        <v>1066.0938039453483</v>
      </c>
    </row>
    <row r="40" spans="1:12" s="3" customFormat="1" ht="13.5" x14ac:dyDescent="0.2">
      <c r="A40" s="3" t="s">
        <v>28</v>
      </c>
      <c r="L40" s="89"/>
    </row>
    <row r="41" spans="1:12" s="4" customFormat="1" ht="20.25" x14ac:dyDescent="0.2">
      <c r="L41" s="91"/>
    </row>
    <row r="42" spans="1:12" s="3" customFormat="1" ht="21" thickBot="1" x14ac:dyDescent="0.25">
      <c r="A42" s="10" t="s">
        <v>29</v>
      </c>
      <c r="B42" s="11"/>
      <c r="C42" s="12">
        <v>1.8190939043745691E-2</v>
      </c>
      <c r="D42" s="12">
        <v>3.6272336661637011E-2</v>
      </c>
      <c r="E42" s="12">
        <v>3.6405252440210679E-2</v>
      </c>
      <c r="F42" s="12">
        <v>4.3805821226797603E-2</v>
      </c>
      <c r="G42" s="12">
        <v>4.6124595884128067E-2</v>
      </c>
      <c r="H42" s="12">
        <v>4.6788633116528949E-2</v>
      </c>
      <c r="I42" s="12">
        <v>4.7515811460719044E-2</v>
      </c>
      <c r="J42" s="12">
        <v>4.8233630771006189E-2</v>
      </c>
      <c r="K42" s="12">
        <v>5.0215557475960661E-2</v>
      </c>
      <c r="L42" s="94">
        <v>5.6499444522922576E-2</v>
      </c>
    </row>
    <row r="43" spans="1:12" s="3" customFormat="1" ht="13.5" x14ac:dyDescent="0.2">
      <c r="C43" s="6"/>
      <c r="D43" s="6"/>
      <c r="E43" s="6"/>
      <c r="F43" s="6"/>
      <c r="G43" s="6"/>
      <c r="H43" s="6"/>
      <c r="I43" s="6"/>
      <c r="J43" s="6"/>
      <c r="K43" s="6"/>
      <c r="L43" s="92"/>
    </row>
    <row r="44" spans="1:12" s="3" customFormat="1" ht="20.25" x14ac:dyDescent="0.2">
      <c r="A44" s="14" t="s">
        <v>30</v>
      </c>
      <c r="C44" s="6"/>
      <c r="D44" s="6"/>
      <c r="E44" s="6"/>
      <c r="F44" s="6"/>
      <c r="G44" s="6"/>
      <c r="H44" s="6"/>
      <c r="I44" s="6"/>
      <c r="J44" s="6"/>
      <c r="K44" s="6"/>
      <c r="L44" s="92"/>
    </row>
    <row r="45" spans="1:12" s="3" customFormat="1" ht="13.5" x14ac:dyDescent="0.2">
      <c r="A45" s="15" t="s">
        <v>31</v>
      </c>
      <c r="B45" s="15"/>
      <c r="C45" s="6">
        <v>15.182064429680619</v>
      </c>
      <c r="D45" s="6">
        <v>16.831118599106045</v>
      </c>
      <c r="E45" s="6">
        <v>17.883781060604868</v>
      </c>
      <c r="F45" s="6">
        <v>18.777585488094196</v>
      </c>
      <c r="G45" s="6">
        <v>20.242150418667169</v>
      </c>
      <c r="H45" s="6">
        <v>21.591885292449778</v>
      </c>
      <c r="I45" s="6">
        <v>21.93642478385188</v>
      </c>
      <c r="J45" s="6">
        <v>22.840086031841878</v>
      </c>
      <c r="K45" s="6">
        <v>25.251936862543609</v>
      </c>
      <c r="L45" s="92">
        <v>28.601348710039868</v>
      </c>
    </row>
    <row r="46" spans="1:12" s="3" customFormat="1" ht="13.5" x14ac:dyDescent="0.2">
      <c r="A46" s="15" t="s">
        <v>32</v>
      </c>
      <c r="B46" s="15"/>
      <c r="C46" s="6">
        <v>21.679983373488923</v>
      </c>
      <c r="D46" s="6">
        <v>42.670651790418319</v>
      </c>
      <c r="E46" s="6">
        <v>43.706808632608059</v>
      </c>
      <c r="F46" s="6">
        <v>49.858399247139758</v>
      </c>
      <c r="G46" s="6">
        <v>53.168920897112159</v>
      </c>
      <c r="H46" s="6">
        <v>50.724383797507016</v>
      </c>
      <c r="I46" s="6">
        <v>55.451636446984963</v>
      </c>
      <c r="J46" s="6">
        <v>50.058028616748224</v>
      </c>
      <c r="K46" s="6">
        <v>53.884285792617064</v>
      </c>
      <c r="L46" s="92">
        <v>60.233707732241704</v>
      </c>
    </row>
    <row r="47" spans="1:12" s="3" customFormat="1" ht="13.5" x14ac:dyDescent="0.2">
      <c r="A47" s="15" t="s">
        <v>33</v>
      </c>
      <c r="B47" s="15"/>
      <c r="C47" s="6">
        <v>1.4462826481484017</v>
      </c>
      <c r="D47" s="6">
        <v>1.6993406483206475</v>
      </c>
      <c r="E47" s="6">
        <v>1.8783747881618988</v>
      </c>
      <c r="F47" s="6">
        <v>46.356198590468637</v>
      </c>
      <c r="G47" s="6">
        <v>46.383386338150949</v>
      </c>
      <c r="H47" s="6">
        <v>43.73423119959115</v>
      </c>
      <c r="I47" s="6">
        <v>42.972277223921935</v>
      </c>
      <c r="J47" s="6">
        <v>47.797635650966996</v>
      </c>
      <c r="K47" s="6">
        <v>49.444318509019048</v>
      </c>
      <c r="L47" s="92">
        <v>55.779346699981211</v>
      </c>
    </row>
    <row r="48" spans="1:12" s="3" customFormat="1" ht="13.5" x14ac:dyDescent="0.2">
      <c r="A48" s="3" t="s">
        <v>34</v>
      </c>
      <c r="B48" s="15"/>
      <c r="C48" s="6">
        <v>38.30833045131795</v>
      </c>
      <c r="D48" s="6">
        <v>61.201111037845017</v>
      </c>
      <c r="E48" s="6">
        <v>63.468964481374826</v>
      </c>
      <c r="F48" s="6">
        <v>114.9921833257026</v>
      </c>
      <c r="G48" s="6">
        <v>119.79445765393027</v>
      </c>
      <c r="H48" s="6">
        <v>116.05050028954794</v>
      </c>
      <c r="I48" s="6">
        <v>120.36033845475878</v>
      </c>
      <c r="J48" s="6">
        <v>120.6957502995571</v>
      </c>
      <c r="K48" s="6">
        <v>128.58054116417972</v>
      </c>
      <c r="L48" s="92">
        <v>144.61440314226277</v>
      </c>
    </row>
    <row r="49" spans="1:12" ht="13.5" x14ac:dyDescent="0.2">
      <c r="A49" s="3" t="s">
        <v>35</v>
      </c>
      <c r="B49" s="3"/>
      <c r="C49" s="6"/>
      <c r="D49" s="6"/>
      <c r="E49" s="6"/>
      <c r="F49" s="6"/>
      <c r="G49" s="6"/>
      <c r="H49" s="6"/>
      <c r="I49" s="6"/>
      <c r="J49" s="6"/>
      <c r="K49" s="6"/>
      <c r="L49" s="92"/>
    </row>
    <row r="50" spans="1:12" s="3" customFormat="1" ht="13.5" x14ac:dyDescent="0.2">
      <c r="A50" s="1"/>
      <c r="B50" s="1"/>
      <c r="C50" s="1"/>
      <c r="D50" s="1"/>
      <c r="E50" s="1"/>
      <c r="F50" s="1"/>
      <c r="G50" s="1"/>
      <c r="H50" s="1"/>
      <c r="I50" s="1"/>
      <c r="J50" s="1"/>
      <c r="K50" s="1"/>
      <c r="L50" s="96"/>
    </row>
    <row r="51" spans="1:12" ht="20.25" x14ac:dyDescent="0.2">
      <c r="A51" s="16" t="s">
        <v>36</v>
      </c>
      <c r="B51" s="15"/>
      <c r="C51" s="6"/>
      <c r="D51" s="6"/>
      <c r="E51" s="6"/>
      <c r="F51" s="6"/>
      <c r="G51" s="6"/>
      <c r="H51" s="6"/>
      <c r="I51" s="6"/>
      <c r="J51" s="6"/>
      <c r="K51" s="6"/>
      <c r="L51" s="92"/>
    </row>
    <row r="52" spans="1:12" ht="13.5" x14ac:dyDescent="0.2">
      <c r="A52" s="15" t="s">
        <v>37</v>
      </c>
      <c r="B52" s="15"/>
      <c r="C52" s="6">
        <v>0</v>
      </c>
      <c r="D52" s="6">
        <v>0</v>
      </c>
      <c r="E52" s="6">
        <v>0</v>
      </c>
      <c r="F52" s="6">
        <v>0</v>
      </c>
      <c r="G52" s="6">
        <v>0</v>
      </c>
      <c r="H52" s="6">
        <v>0</v>
      </c>
      <c r="I52" s="6">
        <v>0</v>
      </c>
      <c r="J52" s="6">
        <v>0</v>
      </c>
      <c r="K52" s="6">
        <v>0</v>
      </c>
      <c r="L52" s="92">
        <v>0</v>
      </c>
    </row>
    <row r="53" spans="1:12" s="3" customFormat="1" ht="13.5" x14ac:dyDescent="0.2">
      <c r="A53" s="15" t="s">
        <v>38</v>
      </c>
      <c r="B53" s="15"/>
      <c r="C53" s="6">
        <v>0</v>
      </c>
      <c r="D53" s="6">
        <v>0</v>
      </c>
      <c r="E53" s="6">
        <v>0</v>
      </c>
      <c r="F53" s="6">
        <v>0</v>
      </c>
      <c r="G53" s="6">
        <v>0</v>
      </c>
      <c r="H53" s="6">
        <v>0</v>
      </c>
      <c r="I53" s="6">
        <v>0</v>
      </c>
      <c r="J53" s="6">
        <v>0</v>
      </c>
      <c r="K53" s="6">
        <v>0</v>
      </c>
      <c r="L53" s="92">
        <v>0</v>
      </c>
    </row>
    <row r="54" spans="1:12" s="3" customFormat="1" ht="13.5" x14ac:dyDescent="0.2">
      <c r="A54" s="15"/>
      <c r="B54" s="15"/>
      <c r="C54" s="6"/>
      <c r="D54" s="6"/>
      <c r="E54" s="6"/>
      <c r="F54" s="6"/>
      <c r="G54" s="6"/>
      <c r="H54" s="6"/>
      <c r="I54" s="6"/>
      <c r="J54" s="6"/>
      <c r="K54" s="6"/>
      <c r="L54" s="92"/>
    </row>
    <row r="55" spans="1:12" s="3" customFormat="1" ht="13.5" x14ac:dyDescent="0.2">
      <c r="A55" s="8" t="s">
        <v>39</v>
      </c>
      <c r="B55" s="15"/>
      <c r="C55" s="9">
        <v>38.30833045131795</v>
      </c>
      <c r="D55" s="9">
        <v>61.201111037845017</v>
      </c>
      <c r="E55" s="9">
        <v>63.468964481374826</v>
      </c>
      <c r="F55" s="9">
        <v>114.9921833257026</v>
      </c>
      <c r="G55" s="9">
        <v>119.79445765393027</v>
      </c>
      <c r="H55" s="9">
        <v>116.05050028954794</v>
      </c>
      <c r="I55" s="9">
        <v>120.36033845475878</v>
      </c>
      <c r="J55" s="9">
        <v>120.6957502995571</v>
      </c>
      <c r="K55" s="9">
        <v>128.58054116417972</v>
      </c>
      <c r="L55" s="93">
        <v>144.61440314226277</v>
      </c>
    </row>
    <row r="56" spans="1:12" x14ac:dyDescent="0.2">
      <c r="L56" s="96"/>
    </row>
    <row r="57" spans="1:12" s="3" customFormat="1" ht="20.25" x14ac:dyDescent="0.2">
      <c r="A57" s="16" t="s">
        <v>40</v>
      </c>
      <c r="C57" s="6"/>
      <c r="D57" s="6"/>
      <c r="E57" s="6"/>
      <c r="F57" s="6"/>
      <c r="G57" s="6"/>
      <c r="H57" s="6"/>
      <c r="I57" s="6"/>
      <c r="J57" s="6"/>
      <c r="K57" s="6"/>
      <c r="L57" s="92"/>
    </row>
    <row r="58" spans="1:12" s="3" customFormat="1" ht="13.5" x14ac:dyDescent="0.2">
      <c r="A58" s="3" t="s">
        <v>41</v>
      </c>
      <c r="C58" s="6">
        <v>4415.1995712716152</v>
      </c>
      <c r="D58" s="6">
        <v>4511.445517101366</v>
      </c>
      <c r="E58" s="6">
        <v>4445.3909547625872</v>
      </c>
      <c r="F58" s="6">
        <v>4377.7290588038595</v>
      </c>
      <c r="G58" s="6">
        <v>4416.5049394764501</v>
      </c>
      <c r="H58" s="6">
        <v>4110.9047102082741</v>
      </c>
      <c r="I58" s="6">
        <v>4361.2903401165559</v>
      </c>
      <c r="J58" s="6">
        <v>4332.5973965797266</v>
      </c>
      <c r="K58" s="6">
        <v>4211.3490149995223</v>
      </c>
      <c r="L58" s="92">
        <v>4161.207966943728</v>
      </c>
    </row>
    <row r="59" spans="1:12" s="3" customFormat="1" ht="13.5" x14ac:dyDescent="0.2">
      <c r="A59" s="1"/>
      <c r="B59" s="1"/>
      <c r="C59" s="1"/>
      <c r="D59" s="1"/>
      <c r="E59" s="1"/>
      <c r="F59" s="1"/>
      <c r="G59" s="1"/>
      <c r="H59" s="1"/>
      <c r="I59" s="1"/>
      <c r="J59" s="1"/>
      <c r="K59" s="1"/>
      <c r="L59" s="96"/>
    </row>
    <row r="60" spans="1:12" s="3" customFormat="1" ht="20.25" x14ac:dyDescent="0.2">
      <c r="A60" s="16" t="s">
        <v>42</v>
      </c>
      <c r="B60" s="1"/>
      <c r="C60" s="1"/>
      <c r="D60" s="1"/>
      <c r="E60" s="1"/>
      <c r="F60" s="1"/>
      <c r="G60" s="1"/>
      <c r="H60" s="1"/>
      <c r="I60" s="1"/>
      <c r="J60" s="1"/>
      <c r="K60" s="1"/>
      <c r="L60" s="96"/>
    </row>
    <row r="61" spans="1:12" s="3" customFormat="1" ht="13.5" x14ac:dyDescent="0.2">
      <c r="A61" s="1" t="s">
        <v>43</v>
      </c>
      <c r="B61" s="1"/>
      <c r="C61" s="6">
        <v>4415.3117701796409</v>
      </c>
      <c r="D61" s="6">
        <v>4511.5777147024273</v>
      </c>
      <c r="E61" s="6">
        <v>4445.5561564400023</v>
      </c>
      <c r="F61" s="6">
        <v>4377.9552807318059</v>
      </c>
      <c r="G61" s="6">
        <v>4416.9128018085485</v>
      </c>
      <c r="H61" s="6">
        <v>4111.5431094829955</v>
      </c>
      <c r="I61" s="6">
        <v>4362.1418045944956</v>
      </c>
      <c r="J61" s="6">
        <v>4333.6780080320104</v>
      </c>
      <c r="K61" s="6">
        <v>4212.7291655705303</v>
      </c>
      <c r="L61" s="92">
        <v>4162.6737733730733</v>
      </c>
    </row>
    <row r="62" spans="1:12" s="3" customFormat="1" ht="13.5" x14ac:dyDescent="0.2">
      <c r="A62" s="8" t="s">
        <v>44</v>
      </c>
      <c r="C62" s="6">
        <v>4261.946309287835</v>
      </c>
      <c r="D62" s="6">
        <v>4357.9842177576529</v>
      </c>
      <c r="E62" s="6">
        <v>4314.6507033673433</v>
      </c>
      <c r="F62" s="6">
        <v>4213.0152816554082</v>
      </c>
      <c r="G62" s="6">
        <v>4251.2917418224552</v>
      </c>
      <c r="H62" s="6">
        <v>3945.5820167846136</v>
      </c>
      <c r="I62" s="6">
        <v>4200.3427136424634</v>
      </c>
      <c r="J62" s="6">
        <v>4197.9175758625634</v>
      </c>
      <c r="K62" s="6">
        <v>4101.4099972967606</v>
      </c>
      <c r="L62" s="92">
        <v>4046.2020913866754</v>
      </c>
    </row>
    <row r="63" spans="1:12" s="4" customFormat="1" ht="20.25" x14ac:dyDescent="0.2">
      <c r="A63" s="3"/>
      <c r="B63" s="3"/>
      <c r="C63" s="3"/>
      <c r="D63" s="3"/>
      <c r="E63" s="3"/>
      <c r="F63" s="3"/>
      <c r="G63" s="3"/>
      <c r="H63" s="3"/>
      <c r="I63" s="3"/>
      <c r="J63" s="3"/>
      <c r="K63" s="3"/>
      <c r="L63" s="89"/>
    </row>
    <row r="64" spans="1:12" s="3" customFormat="1" ht="21" thickBot="1" x14ac:dyDescent="0.25">
      <c r="A64" s="10" t="s">
        <v>45</v>
      </c>
      <c r="B64" s="11"/>
      <c r="C64" s="12">
        <v>8.9884591853807792E-3</v>
      </c>
      <c r="D64" s="12">
        <v>1.4043444854266887E-2</v>
      </c>
      <c r="E64" s="12">
        <v>1.4710104906485444E-2</v>
      </c>
      <c r="F64" s="12">
        <v>2.7294508953340194E-2</v>
      </c>
      <c r="G64" s="12">
        <v>2.8178366700982147E-2</v>
      </c>
      <c r="H64" s="12">
        <v>2.9412770991926147E-2</v>
      </c>
      <c r="I64" s="12">
        <v>2.8654885246348006E-2</v>
      </c>
      <c r="J64" s="12">
        <v>2.8751338757468874E-2</v>
      </c>
      <c r="K64" s="12">
        <v>3.1350326168056143E-2</v>
      </c>
      <c r="L64" s="94">
        <v>3.5740776134269139E-2</v>
      </c>
    </row>
    <row r="65" spans="1:27" s="3" customFormat="1" ht="15" customHeight="1" x14ac:dyDescent="0.2">
      <c r="A65" s="3" t="s">
        <v>46</v>
      </c>
    </row>
    <row r="66" spans="1:27" s="3" customFormat="1" ht="22.5" customHeight="1" x14ac:dyDescent="0.2">
      <c r="J66" s="144" t="s">
        <v>47</v>
      </c>
      <c r="K66" s="144"/>
      <c r="L66" s="144"/>
      <c r="M66" s="144"/>
      <c r="N66" s="144"/>
      <c r="O66" s="144"/>
      <c r="P66" s="144"/>
      <c r="Q66" s="144"/>
      <c r="R66" s="17"/>
      <c r="S66" s="5"/>
      <c r="AA66" s="8"/>
    </row>
    <row r="67" spans="1:27" s="3" customFormat="1" ht="22.5" customHeight="1" x14ac:dyDescent="0.2">
      <c r="D67" s="18" t="s">
        <v>48</v>
      </c>
      <c r="E67" s="19"/>
      <c r="F67" s="20"/>
      <c r="G67" s="20"/>
      <c r="H67" s="20"/>
      <c r="I67" s="21"/>
      <c r="J67" s="144" t="s">
        <v>49</v>
      </c>
      <c r="K67" s="144"/>
      <c r="L67" s="144" t="s">
        <v>50</v>
      </c>
      <c r="M67" s="144"/>
      <c r="N67" s="144" t="s">
        <v>51</v>
      </c>
      <c r="O67" s="144"/>
      <c r="P67" s="144" t="s">
        <v>52</v>
      </c>
      <c r="Q67" s="144"/>
      <c r="R67" s="22"/>
      <c r="S67" s="23" t="s">
        <v>53</v>
      </c>
    </row>
    <row r="68" spans="1:27" s="3" customFormat="1" ht="22.5" customHeight="1" x14ac:dyDescent="0.2">
      <c r="D68" s="24">
        <v>8.9999999999999993E-3</v>
      </c>
      <c r="J68" s="143">
        <v>2.9200000000000004E-2</v>
      </c>
      <c r="K68" s="143"/>
      <c r="L68" s="143">
        <v>3.9300000000000002E-2</v>
      </c>
      <c r="M68" s="143"/>
      <c r="N68" s="143">
        <v>5.4450000000000005E-2</v>
      </c>
      <c r="O68" s="143"/>
      <c r="P68" s="143">
        <v>7.4649999999999994E-2</v>
      </c>
      <c r="Q68" s="143"/>
      <c r="R68" s="26"/>
      <c r="S68" s="27">
        <v>0.11</v>
      </c>
    </row>
    <row r="69" spans="1:27" s="28" customFormat="1" ht="15" customHeight="1" x14ac:dyDescent="0.2"/>
    <row r="72" spans="1:27" ht="15" customHeight="1" x14ac:dyDescent="0.2">
      <c r="A72" s="3"/>
      <c r="B72" s="3"/>
      <c r="C72" s="6"/>
      <c r="D72" s="6"/>
      <c r="E72" s="6"/>
      <c r="F72" s="6"/>
      <c r="G72" s="6"/>
      <c r="H72" s="6"/>
      <c r="I72" s="6"/>
      <c r="J72" s="6"/>
      <c r="K72" s="6"/>
      <c r="L72" s="6"/>
      <c r="M72" s="6"/>
      <c r="N72" s="6"/>
      <c r="O72" s="6"/>
      <c r="P72" s="6"/>
      <c r="Q72" s="6"/>
      <c r="R72" s="6"/>
      <c r="S72" s="6"/>
    </row>
    <row r="73" spans="1:27" s="28" customFormat="1" ht="15" customHeight="1" x14ac:dyDescent="0.2"/>
    <row r="74" spans="1:27" s="28" customFormat="1" ht="15" customHeight="1" x14ac:dyDescent="0.2"/>
    <row r="75" spans="1:27" s="28" customFormat="1" ht="15" customHeight="1" x14ac:dyDescent="0.2"/>
    <row r="76" spans="1:27" s="28" customFormat="1" ht="15" customHeight="1" x14ac:dyDescent="0.2"/>
    <row r="77" spans="1:27" s="28" customFormat="1" ht="15" customHeight="1" x14ac:dyDescent="0.2"/>
    <row r="78" spans="1:27" s="28" customFormat="1" ht="15" customHeight="1" x14ac:dyDescent="0.2"/>
    <row r="79" spans="1:27" s="28" customFormat="1" ht="15" customHeight="1" x14ac:dyDescent="0.2">
      <c r="T79" s="29"/>
    </row>
    <row r="80" spans="1:27" s="28" customFormat="1" ht="15" customHeight="1" x14ac:dyDescent="0.2"/>
    <row r="81" spans="1:1" s="28" customFormat="1" ht="13.5" x14ac:dyDescent="0.2"/>
    <row r="82" spans="1:1" s="28" customFormat="1" ht="13.5" x14ac:dyDescent="0.2"/>
    <row r="83" spans="1:1" s="28" customFormat="1" ht="13.5" x14ac:dyDescent="0.2"/>
    <row r="84" spans="1:1" s="28" customFormat="1" ht="13.5" x14ac:dyDescent="0.2"/>
    <row r="85" spans="1:1" s="3" customFormat="1" ht="13.5" x14ac:dyDescent="0.2"/>
    <row r="86" spans="1:1" s="3" customFormat="1" ht="13.5" x14ac:dyDescent="0.2"/>
    <row r="87" spans="1:1" s="3" customFormat="1" ht="13.5" x14ac:dyDescent="0.2"/>
    <row r="88" spans="1:1" s="3" customFormat="1" ht="13.5" x14ac:dyDescent="0.2"/>
    <row r="90" spans="1:1" s="28" customFormat="1" ht="13.5" x14ac:dyDescent="0.2">
      <c r="A90" s="30"/>
    </row>
    <row r="98" s="28" customFormat="1" ht="13.5" x14ac:dyDescent="0.2"/>
    <row r="99" s="28" customFormat="1" ht="13.5" x14ac:dyDescent="0.2"/>
    <row r="100" s="28" customFormat="1" ht="13.5" x14ac:dyDescent="0.2"/>
    <row r="101" s="28" customFormat="1" ht="13.5" x14ac:dyDescent="0.2"/>
    <row r="200" spans="1:2" s="3" customFormat="1" ht="13.5" x14ac:dyDescent="0.2">
      <c r="A200" s="31">
        <v>41.868000000000002</v>
      </c>
      <c r="B200" s="8" t="s">
        <v>54</v>
      </c>
    </row>
    <row r="201" spans="1:2" s="3" customFormat="1" ht="13.5" x14ac:dyDescent="0.2">
      <c r="A201" s="31">
        <v>10</v>
      </c>
      <c r="B201" s="8" t="s">
        <v>55</v>
      </c>
    </row>
    <row r="202" spans="1:2" s="3" customFormat="1" ht="13.5" x14ac:dyDescent="0.2">
      <c r="A202" s="31">
        <v>1</v>
      </c>
      <c r="B202" s="8" t="s">
        <v>56</v>
      </c>
    </row>
    <row r="203" spans="1:2" s="3" customFormat="1" ht="13.5" x14ac:dyDescent="0.2">
      <c r="A203" s="31">
        <v>11.63</v>
      </c>
      <c r="B203" s="8" t="s">
        <v>57</v>
      </c>
    </row>
    <row r="204" spans="1:2" s="3" customFormat="1" ht="13.5" x14ac:dyDescent="0.2">
      <c r="A204" s="31">
        <v>39.68</v>
      </c>
      <c r="B204" s="8" t="s">
        <v>58</v>
      </c>
    </row>
  </sheetData>
  <mergeCells count="10">
    <mergeCell ref="J68:K68"/>
    <mergeCell ref="L68:M68"/>
    <mergeCell ref="N68:O68"/>
    <mergeCell ref="P68:Q68"/>
    <mergeCell ref="H1:K2"/>
    <mergeCell ref="J66:Q66"/>
    <mergeCell ref="J67:K67"/>
    <mergeCell ref="L67:M67"/>
    <mergeCell ref="N67:O67"/>
    <mergeCell ref="P67:Q6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X136"/>
  <sheetViews>
    <sheetView showGridLines="0" topLeftCell="A22" zoomScaleNormal="100" zoomScaleSheetLayoutView="100" zoomScalePageLayoutView="25" workbookViewId="0"/>
  </sheetViews>
  <sheetFormatPr defaultColWidth="9.85546875" defaultRowHeight="11.25" customHeight="1" x14ac:dyDescent="0.2"/>
  <cols>
    <col min="1" max="1" width="5" style="44" customWidth="1"/>
    <col min="2" max="2" width="15.42578125" style="63" bestFit="1" customWidth="1"/>
    <col min="3" max="12" width="8.5703125" style="41" customWidth="1"/>
    <col min="13" max="13" width="10" style="41" customWidth="1"/>
    <col min="14" max="14" width="8.5703125" style="42" customWidth="1"/>
    <col min="15" max="15" width="8.5703125" style="43" customWidth="1"/>
    <col min="16" max="16" width="8.5703125" style="64" customWidth="1"/>
    <col min="17" max="18" width="8.5703125" style="65" customWidth="1"/>
    <col min="19" max="19" width="8.5703125" style="42" customWidth="1"/>
    <col min="20" max="20" width="5" style="42" customWidth="1"/>
    <col min="21" max="16384" width="9.85546875" style="42"/>
  </cols>
  <sheetData>
    <row r="1" spans="1:24" ht="15" customHeight="1" x14ac:dyDescent="0.2">
      <c r="A1" s="107" t="s">
        <v>127</v>
      </c>
      <c r="B1" s="42"/>
    </row>
    <row r="2" spans="1:24" ht="22.5" customHeight="1" x14ac:dyDescent="0.2">
      <c r="A2" s="109"/>
      <c r="B2" s="109"/>
      <c r="C2" s="110">
        <v>2004</v>
      </c>
      <c r="D2" s="110">
        <v>2005</v>
      </c>
      <c r="E2" s="110">
        <v>2006</v>
      </c>
      <c r="F2" s="110">
        <v>2007</v>
      </c>
      <c r="G2" s="110">
        <v>2008</v>
      </c>
      <c r="H2" s="110">
        <v>2009</v>
      </c>
      <c r="I2" s="110">
        <v>2010</v>
      </c>
      <c r="J2" s="110">
        <v>2011</v>
      </c>
      <c r="K2" s="110">
        <v>2012</v>
      </c>
      <c r="L2" s="110">
        <v>2013</v>
      </c>
      <c r="M2" s="124" t="s">
        <v>87</v>
      </c>
      <c r="N2" s="110" t="s">
        <v>143</v>
      </c>
      <c r="O2" s="122" t="s">
        <v>89</v>
      </c>
      <c r="P2" s="123" t="s">
        <v>90</v>
      </c>
      <c r="Q2" s="123" t="s">
        <v>91</v>
      </c>
      <c r="R2" s="123" t="s">
        <v>92</v>
      </c>
      <c r="S2" s="124" t="s">
        <v>88</v>
      </c>
      <c r="T2" s="110"/>
    </row>
    <row r="3" spans="1:24" ht="11.25" customHeight="1" x14ac:dyDescent="0.2">
      <c r="A3" s="112" t="s">
        <v>93</v>
      </c>
      <c r="B3" s="113" t="str">
        <f ca="1">INDIRECT($A3 &amp; "!R1C" &amp; 8,FALSE)</f>
        <v>EU28</v>
      </c>
      <c r="C3" s="114">
        <f t="shared" ref="C3:L12" ca="1" si="0">INDIRECT($A3 &amp; "!R64C" &amp; C$104-2001,FALSE)</f>
        <v>8.2974817122128688E-2</v>
      </c>
      <c r="D3" s="114">
        <f t="shared" ca="1" si="0"/>
        <v>8.7194104758083965E-2</v>
      </c>
      <c r="E3" s="114">
        <f t="shared" ca="1" si="0"/>
        <v>9.2404874471854415E-2</v>
      </c>
      <c r="F3" s="114">
        <f t="shared" ca="1" si="0"/>
        <v>9.9730661313781638E-2</v>
      </c>
      <c r="G3" s="114">
        <f t="shared" ca="1" si="0"/>
        <v>0.10479474978027671</v>
      </c>
      <c r="H3" s="114">
        <f t="shared" ca="1" si="0"/>
        <v>0.1187406764747182</v>
      </c>
      <c r="I3" s="114">
        <f t="shared" ca="1" si="0"/>
        <v>0.12464531317179205</v>
      </c>
      <c r="J3" s="114">
        <f t="shared" ca="1" si="0"/>
        <v>0.12920877142287951</v>
      </c>
      <c r="K3" s="114">
        <f t="shared" ca="1" si="0"/>
        <v>0.14250384021659004</v>
      </c>
      <c r="L3" s="114">
        <f t="shared" ca="1" si="0"/>
        <v>0.14952496682193475</v>
      </c>
      <c r="M3" s="115">
        <f t="shared" ref="M3:M32" ca="1" si="1">AVERAGE(J3:K3)</f>
        <v>0.13585630581973479</v>
      </c>
      <c r="N3" s="116" t="s">
        <v>94</v>
      </c>
      <c r="O3" s="117" t="s">
        <v>94</v>
      </c>
      <c r="P3" s="116" t="s">
        <v>94</v>
      </c>
      <c r="Q3" s="116" t="s">
        <v>94</v>
      </c>
      <c r="R3" s="116" t="s">
        <v>94</v>
      </c>
      <c r="S3" s="125">
        <v>0.2</v>
      </c>
      <c r="T3" s="118" t="s">
        <v>93</v>
      </c>
    </row>
    <row r="4" spans="1:24" ht="11.25" customHeight="1" x14ac:dyDescent="0.2">
      <c r="A4" s="46" t="s">
        <v>95</v>
      </c>
      <c r="B4" s="47" t="str">
        <f t="shared" ref="B4:B32" ca="1" si="2">INDIRECT($A4 &amp; "!R1C" &amp; 8,FALSE)</f>
        <v>Belgium</v>
      </c>
      <c r="C4" s="48">
        <f t="shared" ca="1" si="0"/>
        <v>1.8849618635534339E-2</v>
      </c>
      <c r="D4" s="48">
        <f t="shared" ca="1" si="0"/>
        <v>2.3297326852297625E-2</v>
      </c>
      <c r="E4" s="48">
        <f t="shared" ca="1" si="0"/>
        <v>2.6635788534584124E-2</v>
      </c>
      <c r="F4" s="48">
        <f t="shared" ca="1" si="0"/>
        <v>3.3845722622649684E-2</v>
      </c>
      <c r="G4" s="48">
        <f t="shared" ca="1" si="0"/>
        <v>3.8289541208644293E-2</v>
      </c>
      <c r="H4" s="48">
        <f t="shared" ca="1" si="0"/>
        <v>5.2291935160547261E-2</v>
      </c>
      <c r="I4" s="48">
        <f t="shared" ca="1" si="0"/>
        <v>5.6530404375115445E-2</v>
      </c>
      <c r="J4" s="48">
        <f t="shared" ca="1" si="0"/>
        <v>6.0767272348315741E-2</v>
      </c>
      <c r="K4" s="48">
        <f t="shared" ca="1" si="0"/>
        <v>7.4248261643848332E-2</v>
      </c>
      <c r="L4" s="48">
        <f t="shared" ca="1" si="0"/>
        <v>7.8500555118072093E-2</v>
      </c>
      <c r="M4" s="77">
        <f t="shared" ca="1" si="1"/>
        <v>6.7507766996082033E-2</v>
      </c>
      <c r="N4" s="48">
        <v>2.1999999999999999E-2</v>
      </c>
      <c r="O4" s="49">
        <f t="shared" ref="O4:O32" si="3">$N4+0.2*($S4-$N4)</f>
        <v>4.36E-2</v>
      </c>
      <c r="P4" s="48">
        <f t="shared" ref="P4:P32" si="4">$N4+0.3*($S4-$N4)</f>
        <v>5.4400000000000004E-2</v>
      </c>
      <c r="Q4" s="48">
        <f t="shared" ref="Q4:Q32" si="5">$N4+0.45*($S4-$N4)</f>
        <v>7.0599999999999996E-2</v>
      </c>
      <c r="R4" s="48">
        <f t="shared" ref="R4:R32" si="6">$N4+0.65*($S4-$N4)</f>
        <v>9.2200000000000004E-2</v>
      </c>
      <c r="S4" s="126">
        <v>0.13</v>
      </c>
      <c r="T4" s="46" t="s">
        <v>95</v>
      </c>
      <c r="U4" s="41" t="str">
        <f ca="1">IF(J4&lt;S4,"YES","no")</f>
        <v>YES</v>
      </c>
      <c r="V4" s="41" t="str">
        <f ca="1">IF(K4&lt;S4,"YES","no")</f>
        <v>YES</v>
      </c>
      <c r="W4" s="41" t="str">
        <f ca="1">IF(L4&lt;S4,"YES","no")</f>
        <v>YES</v>
      </c>
      <c r="X4" s="131">
        <f ca="1">L4-S4</f>
        <v>-5.1499444881927911E-2</v>
      </c>
    </row>
    <row r="5" spans="1:24" ht="11.25" customHeight="1" x14ac:dyDescent="0.2">
      <c r="A5" s="50" t="s">
        <v>96</v>
      </c>
      <c r="B5" s="51" t="str">
        <f t="shared" ca="1" si="2"/>
        <v>Bulgaria</v>
      </c>
      <c r="C5" s="52">
        <f t="shared" ca="1" si="0"/>
        <v>9.4517424614915427E-2</v>
      </c>
      <c r="D5" s="52">
        <f t="shared" ca="1" si="0"/>
        <v>9.3599230048052984E-2</v>
      </c>
      <c r="E5" s="52">
        <f t="shared" ca="1" si="0"/>
        <v>9.5742716634181588E-2</v>
      </c>
      <c r="F5" s="52">
        <f t="shared" ca="1" si="0"/>
        <v>9.2410816018715716E-2</v>
      </c>
      <c r="G5" s="52">
        <f t="shared" ca="1" si="0"/>
        <v>0.10494194224410985</v>
      </c>
      <c r="H5" s="52">
        <f t="shared" ca="1" si="0"/>
        <v>0.12150831825226581</v>
      </c>
      <c r="I5" s="52">
        <f t="shared" ca="1" si="0"/>
        <v>0.14072569601975915</v>
      </c>
      <c r="J5" s="52">
        <f t="shared" ca="1" si="0"/>
        <v>0.1429466024192235</v>
      </c>
      <c r="K5" s="52">
        <f t="shared" ca="1" si="0"/>
        <v>0.15974946279930533</v>
      </c>
      <c r="L5" s="52">
        <f t="shared" ca="1" si="0"/>
        <v>0.1898973178092794</v>
      </c>
      <c r="M5" s="78">
        <f t="shared" ca="1" si="1"/>
        <v>0.15134803260926441</v>
      </c>
      <c r="N5" s="52">
        <v>9.4E-2</v>
      </c>
      <c r="O5" s="53">
        <f t="shared" si="3"/>
        <v>0.1072</v>
      </c>
      <c r="P5" s="52">
        <f t="shared" si="4"/>
        <v>0.1138</v>
      </c>
      <c r="Q5" s="52">
        <f t="shared" si="5"/>
        <v>0.1237</v>
      </c>
      <c r="R5" s="52">
        <f t="shared" si="6"/>
        <v>0.13689999999999999</v>
      </c>
      <c r="S5" s="127">
        <v>0.16</v>
      </c>
      <c r="T5" s="50" t="s">
        <v>96</v>
      </c>
      <c r="U5" s="41" t="str">
        <f t="shared" ref="U5:U32" ca="1" si="7">IF(J5&lt;S5,"YES","no")</f>
        <v>YES</v>
      </c>
      <c r="V5" s="41" t="str">
        <f t="shared" ref="V5:V32" ca="1" si="8">IF(K5&lt;S5,"YES","no")</f>
        <v>YES</v>
      </c>
      <c r="W5" s="41" t="str">
        <f t="shared" ref="W5:W32" ca="1" si="9">IF(L5&lt;S5,"YES","no")</f>
        <v>no</v>
      </c>
      <c r="X5" s="131">
        <f t="shared" ref="X5:X32" ca="1" si="10">L5-S5</f>
        <v>2.98973178092794E-2</v>
      </c>
    </row>
    <row r="6" spans="1:24" ht="11.25" customHeight="1" x14ac:dyDescent="0.2">
      <c r="A6" s="50" t="s">
        <v>97</v>
      </c>
      <c r="B6" s="51" t="str">
        <f t="shared" ca="1" si="2"/>
        <v>Czech Republic</v>
      </c>
      <c r="C6" s="52">
        <f t="shared" ca="1" si="0"/>
        <v>5.8845993461429151E-2</v>
      </c>
      <c r="D6" s="52">
        <f t="shared" ca="1" si="0"/>
        <v>6.0367038039532958E-2</v>
      </c>
      <c r="E6" s="52">
        <f t="shared" ca="1" si="0"/>
        <v>6.424112521671474E-2</v>
      </c>
      <c r="F6" s="52">
        <f t="shared" ca="1" si="0"/>
        <v>7.3724071291883478E-2</v>
      </c>
      <c r="G6" s="52">
        <f t="shared" ca="1" si="0"/>
        <v>7.6064447752064071E-2</v>
      </c>
      <c r="H6" s="52">
        <f t="shared" ca="1" si="0"/>
        <v>8.510368567993605E-2</v>
      </c>
      <c r="I6" s="52">
        <f t="shared" ca="1" si="0"/>
        <v>9.5048791411762673E-2</v>
      </c>
      <c r="J6" s="52">
        <f t="shared" ca="1" si="0"/>
        <v>9.5159505882708967E-2</v>
      </c>
      <c r="K6" s="52">
        <f t="shared" ca="1" si="0"/>
        <v>0.11417734192236358</v>
      </c>
      <c r="L6" s="52">
        <f t="shared" ca="1" si="0"/>
        <v>0.12405288162743333</v>
      </c>
      <c r="M6" s="78">
        <f t="shared" ca="1" si="1"/>
        <v>0.10466842390253628</v>
      </c>
      <c r="N6" s="52">
        <v>6.0999999999999999E-2</v>
      </c>
      <c r="O6" s="53">
        <f t="shared" si="3"/>
        <v>7.4800000000000005E-2</v>
      </c>
      <c r="P6" s="52">
        <f t="shared" si="4"/>
        <v>8.1699999999999995E-2</v>
      </c>
      <c r="Q6" s="52">
        <f t="shared" si="5"/>
        <v>9.2050000000000007E-2</v>
      </c>
      <c r="R6" s="52">
        <f t="shared" si="6"/>
        <v>0.10585</v>
      </c>
      <c r="S6" s="127">
        <v>0.13</v>
      </c>
      <c r="T6" s="50" t="s">
        <v>97</v>
      </c>
      <c r="U6" s="41" t="str">
        <f t="shared" ca="1" si="7"/>
        <v>YES</v>
      </c>
      <c r="V6" s="41" t="str">
        <f t="shared" ca="1" si="8"/>
        <v>YES</v>
      </c>
      <c r="W6" s="41" t="str">
        <f t="shared" ca="1" si="9"/>
        <v>YES</v>
      </c>
      <c r="X6" s="131">
        <f t="shared" ca="1" si="10"/>
        <v>-5.9471183725666732E-3</v>
      </c>
    </row>
    <row r="7" spans="1:24" ht="11.25" customHeight="1" x14ac:dyDescent="0.2">
      <c r="A7" s="50" t="s">
        <v>98</v>
      </c>
      <c r="B7" s="51" t="str">
        <f t="shared" ca="1" si="2"/>
        <v>Denmark</v>
      </c>
      <c r="C7" s="52">
        <f t="shared" ca="1" si="0"/>
        <v>0.1448895587841611</v>
      </c>
      <c r="D7" s="52">
        <f t="shared" ca="1" si="0"/>
        <v>0.15585801029572766</v>
      </c>
      <c r="E7" s="52">
        <f t="shared" ca="1" si="0"/>
        <v>0.15924584629063643</v>
      </c>
      <c r="F7" s="52">
        <f t="shared" ca="1" si="0"/>
        <v>0.17846762406602912</v>
      </c>
      <c r="G7" s="52">
        <f t="shared" ca="1" si="0"/>
        <v>0.18604996035548771</v>
      </c>
      <c r="H7" s="52">
        <f t="shared" ca="1" si="0"/>
        <v>0.19969457950824407</v>
      </c>
      <c r="I7" s="52">
        <f t="shared" ca="1" si="0"/>
        <v>0.22012474310733041</v>
      </c>
      <c r="J7" s="52">
        <f t="shared" ca="1" si="0"/>
        <v>0.23353267478527939</v>
      </c>
      <c r="K7" s="52">
        <f t="shared" ca="1" si="0"/>
        <v>0.25611421760490272</v>
      </c>
      <c r="L7" s="52">
        <f t="shared" ca="1" si="0"/>
        <v>0.27192379930729488</v>
      </c>
      <c r="M7" s="78">
        <f t="shared" ca="1" si="1"/>
        <v>0.24482344619509105</v>
      </c>
      <c r="N7" s="52">
        <v>0.17</v>
      </c>
      <c r="O7" s="53">
        <f t="shared" si="3"/>
        <v>0.19600000000000001</v>
      </c>
      <c r="P7" s="52">
        <f t="shared" si="4"/>
        <v>0.20900000000000002</v>
      </c>
      <c r="Q7" s="52">
        <f t="shared" si="5"/>
        <v>0.22850000000000001</v>
      </c>
      <c r="R7" s="52">
        <f t="shared" si="6"/>
        <v>0.2545</v>
      </c>
      <c r="S7" s="127">
        <v>0.3</v>
      </c>
      <c r="T7" s="50" t="s">
        <v>98</v>
      </c>
      <c r="U7" s="41" t="str">
        <f t="shared" ca="1" si="7"/>
        <v>YES</v>
      </c>
      <c r="V7" s="41" t="str">
        <f t="shared" ca="1" si="8"/>
        <v>YES</v>
      </c>
      <c r="W7" s="41" t="str">
        <f t="shared" ca="1" si="9"/>
        <v>YES</v>
      </c>
      <c r="X7" s="131">
        <f t="shared" ca="1" si="10"/>
        <v>-2.8076200692705111E-2</v>
      </c>
    </row>
    <row r="8" spans="1:24" ht="11.25" customHeight="1" x14ac:dyDescent="0.2">
      <c r="A8" s="50" t="s">
        <v>99</v>
      </c>
      <c r="B8" s="51" t="str">
        <f t="shared" ca="1" si="2"/>
        <v>Germany</v>
      </c>
      <c r="C8" s="52">
        <f t="shared" ca="1" si="0"/>
        <v>5.7536808119477027E-2</v>
      </c>
      <c r="D8" s="52">
        <f t="shared" ca="1" si="0"/>
        <v>6.6873183001899553E-2</v>
      </c>
      <c r="E8" s="52">
        <f t="shared" ca="1" si="0"/>
        <v>7.6799089535739315E-2</v>
      </c>
      <c r="F8" s="52">
        <f t="shared" ca="1" si="0"/>
        <v>9.0436109066492437E-2</v>
      </c>
      <c r="G8" s="52">
        <f t="shared" ca="1" si="0"/>
        <v>8.5405985358103176E-2</v>
      </c>
      <c r="H8" s="52">
        <f t="shared" ca="1" si="0"/>
        <v>9.851214928970578E-2</v>
      </c>
      <c r="I8" s="52">
        <f t="shared" ca="1" si="0"/>
        <v>0.10436301676019426</v>
      </c>
      <c r="J8" s="52">
        <f t="shared" ca="1" si="0"/>
        <v>0.11400101203380862</v>
      </c>
      <c r="K8" s="52">
        <f t="shared" ca="1" si="0"/>
        <v>0.12053793944269335</v>
      </c>
      <c r="L8" s="52">
        <f t="shared" ca="1" si="0"/>
        <v>0.12372107181430143</v>
      </c>
      <c r="M8" s="78">
        <f t="shared" ca="1" si="1"/>
        <v>0.11726947573825099</v>
      </c>
      <c r="N8" s="52">
        <v>5.8000000000000003E-2</v>
      </c>
      <c r="O8" s="53">
        <f t="shared" si="3"/>
        <v>8.2400000000000001E-2</v>
      </c>
      <c r="P8" s="52">
        <f t="shared" si="4"/>
        <v>9.4600000000000004E-2</v>
      </c>
      <c r="Q8" s="52">
        <f t="shared" si="5"/>
        <v>0.1129</v>
      </c>
      <c r="R8" s="52">
        <f t="shared" si="6"/>
        <v>0.13730000000000001</v>
      </c>
      <c r="S8" s="127">
        <v>0.18</v>
      </c>
      <c r="T8" s="50" t="s">
        <v>99</v>
      </c>
      <c r="U8" s="41" t="str">
        <f t="shared" ca="1" si="7"/>
        <v>YES</v>
      </c>
      <c r="V8" s="41" t="str">
        <f t="shared" ca="1" si="8"/>
        <v>YES</v>
      </c>
      <c r="W8" s="41" t="str">
        <f t="shared" ca="1" si="9"/>
        <v>YES</v>
      </c>
      <c r="X8" s="131">
        <f t="shared" ca="1" si="10"/>
        <v>-5.627892818569856E-2</v>
      </c>
    </row>
    <row r="9" spans="1:24" ht="11.25" customHeight="1" x14ac:dyDescent="0.2">
      <c r="A9" s="50" t="s">
        <v>100</v>
      </c>
      <c r="B9" s="51" t="str">
        <f t="shared" ca="1" si="2"/>
        <v>Estonia</v>
      </c>
      <c r="C9" s="52">
        <f t="shared" ca="1" si="0"/>
        <v>0.18426526601488163</v>
      </c>
      <c r="D9" s="52">
        <f t="shared" ca="1" si="0"/>
        <v>0.17463097274931527</v>
      </c>
      <c r="E9" s="52">
        <f t="shared" ca="1" si="0"/>
        <v>0.16100255387153439</v>
      </c>
      <c r="F9" s="52">
        <f t="shared" ca="1" si="0"/>
        <v>0.17129116173880954</v>
      </c>
      <c r="G9" s="52">
        <f t="shared" ca="1" si="0"/>
        <v>0.18919132449659384</v>
      </c>
      <c r="H9" s="52">
        <f t="shared" ca="1" si="0"/>
        <v>0.23012877253276168</v>
      </c>
      <c r="I9" s="52">
        <f t="shared" ca="1" si="0"/>
        <v>0.24589763612598334</v>
      </c>
      <c r="J9" s="52">
        <f t="shared" ca="1" si="0"/>
        <v>0.25523861622255933</v>
      </c>
      <c r="K9" s="52">
        <f t="shared" ca="1" si="0"/>
        <v>0.25812840034343998</v>
      </c>
      <c r="L9" s="52">
        <f t="shared" ca="1" si="0"/>
        <v>0.25616945246711353</v>
      </c>
      <c r="M9" s="78">
        <f t="shared" ca="1" si="1"/>
        <v>0.25668350828299968</v>
      </c>
      <c r="N9" s="52">
        <v>0.18</v>
      </c>
      <c r="O9" s="53">
        <f t="shared" si="3"/>
        <v>0.19400000000000001</v>
      </c>
      <c r="P9" s="52">
        <f t="shared" si="4"/>
        <v>0.20099999999999998</v>
      </c>
      <c r="Q9" s="52">
        <f t="shared" si="5"/>
        <v>0.21149999999999999</v>
      </c>
      <c r="R9" s="52">
        <f t="shared" si="6"/>
        <v>0.22550000000000001</v>
      </c>
      <c r="S9" s="127">
        <v>0.25</v>
      </c>
      <c r="T9" s="50" t="s">
        <v>100</v>
      </c>
      <c r="U9" s="41" t="str">
        <f t="shared" ca="1" si="7"/>
        <v>no</v>
      </c>
      <c r="V9" s="41" t="str">
        <f t="shared" ca="1" si="8"/>
        <v>no</v>
      </c>
      <c r="W9" s="41" t="str">
        <f t="shared" ca="1" si="9"/>
        <v>no</v>
      </c>
      <c r="X9" s="131">
        <f t="shared" ca="1" si="10"/>
        <v>6.1694524671135342E-3</v>
      </c>
    </row>
    <row r="10" spans="1:24" ht="11.25" customHeight="1" x14ac:dyDescent="0.2">
      <c r="A10" s="50" t="s">
        <v>101</v>
      </c>
      <c r="B10" s="51" t="str">
        <f t="shared" ca="1" si="2"/>
        <v>Ireland</v>
      </c>
      <c r="C10" s="52">
        <f t="shared" ca="1" si="0"/>
        <v>2.3907663212238028E-2</v>
      </c>
      <c r="D10" s="52">
        <f t="shared" ca="1" si="0"/>
        <v>2.8524635592198672E-2</v>
      </c>
      <c r="E10" s="52">
        <f t="shared" ca="1" si="0"/>
        <v>3.1157099624797169E-2</v>
      </c>
      <c r="F10" s="52">
        <f t="shared" ca="1" si="0"/>
        <v>3.6433212889541447E-2</v>
      </c>
      <c r="G10" s="52">
        <f t="shared" ca="1" si="0"/>
        <v>4.0806822873958259E-2</v>
      </c>
      <c r="H10" s="52">
        <f t="shared" ca="1" si="0"/>
        <v>5.1319303870784747E-2</v>
      </c>
      <c r="I10" s="52">
        <f t="shared" ca="1" si="0"/>
        <v>5.594487431330205E-2</v>
      </c>
      <c r="J10" s="52">
        <f t="shared" ca="1" si="0"/>
        <v>6.6379796598552698E-2</v>
      </c>
      <c r="K10" s="52">
        <f t="shared" ca="1" si="0"/>
        <v>7.2905658844621579E-2</v>
      </c>
      <c r="L10" s="52">
        <f t="shared" ca="1" si="0"/>
        <v>7.8039870787854987E-2</v>
      </c>
      <c r="M10" s="78">
        <f t="shared" ca="1" si="1"/>
        <v>6.9642727721587139E-2</v>
      </c>
      <c r="N10" s="52">
        <v>3.1E-2</v>
      </c>
      <c r="O10" s="53">
        <f t="shared" si="3"/>
        <v>5.6800000000000003E-2</v>
      </c>
      <c r="P10" s="52">
        <f t="shared" si="4"/>
        <v>6.9699999999999998E-2</v>
      </c>
      <c r="Q10" s="52">
        <f t="shared" si="5"/>
        <v>8.9050000000000004E-2</v>
      </c>
      <c r="R10" s="52">
        <f t="shared" si="6"/>
        <v>0.11485000000000001</v>
      </c>
      <c r="S10" s="127">
        <v>0.16</v>
      </c>
      <c r="T10" s="50" t="s">
        <v>101</v>
      </c>
      <c r="U10" s="41" t="str">
        <f t="shared" ca="1" si="7"/>
        <v>YES</v>
      </c>
      <c r="V10" s="41" t="str">
        <f t="shared" ca="1" si="8"/>
        <v>YES</v>
      </c>
      <c r="W10" s="41" t="str">
        <f t="shared" ca="1" si="9"/>
        <v>YES</v>
      </c>
      <c r="X10" s="132">
        <f t="shared" ca="1" si="10"/>
        <v>-8.1960129212145016E-2</v>
      </c>
    </row>
    <row r="11" spans="1:24" ht="11.25" customHeight="1" x14ac:dyDescent="0.2">
      <c r="A11" s="50" t="s">
        <v>102</v>
      </c>
      <c r="B11" s="51" t="str">
        <f t="shared" ca="1" si="2"/>
        <v>Greece</v>
      </c>
      <c r="C11" s="52">
        <f t="shared" ca="1" si="0"/>
        <v>6.8964229640440106E-2</v>
      </c>
      <c r="D11" s="52">
        <f t="shared" ca="1" si="0"/>
        <v>7.035253980934629E-2</v>
      </c>
      <c r="E11" s="52">
        <f t="shared" ca="1" si="0"/>
        <v>7.2063377626806036E-2</v>
      </c>
      <c r="F11" s="52">
        <f t="shared" ca="1" si="0"/>
        <v>8.1540549538288667E-2</v>
      </c>
      <c r="G11" s="52">
        <f t="shared" ca="1" si="0"/>
        <v>8.0141678759363622E-2</v>
      </c>
      <c r="H11" s="52">
        <f t="shared" ca="1" si="0"/>
        <v>8.4679911278746675E-2</v>
      </c>
      <c r="I11" s="52">
        <f t="shared" ca="1" si="0"/>
        <v>9.8005794245462102E-2</v>
      </c>
      <c r="J11" s="52">
        <f t="shared" ca="1" si="0"/>
        <v>0.1086972889417943</v>
      </c>
      <c r="K11" s="52">
        <f t="shared" ca="1" si="0"/>
        <v>0.13422617211419891</v>
      </c>
      <c r="L11" s="52">
        <f t="shared" ca="1" si="0"/>
        <v>0.14990980365796641</v>
      </c>
      <c r="M11" s="78">
        <f t="shared" ca="1" si="1"/>
        <v>0.12146173052799661</v>
      </c>
      <c r="N11" s="52">
        <v>6.9000000000000006E-2</v>
      </c>
      <c r="O11" s="53">
        <f t="shared" si="3"/>
        <v>9.1200000000000003E-2</v>
      </c>
      <c r="P11" s="52">
        <f t="shared" si="4"/>
        <v>0.1023</v>
      </c>
      <c r="Q11" s="52">
        <f t="shared" si="5"/>
        <v>0.11895</v>
      </c>
      <c r="R11" s="52">
        <f t="shared" si="6"/>
        <v>0.14115</v>
      </c>
      <c r="S11" s="127">
        <v>0.18</v>
      </c>
      <c r="T11" s="50" t="s">
        <v>102</v>
      </c>
      <c r="U11" s="41" t="str">
        <f t="shared" ca="1" si="7"/>
        <v>YES</v>
      </c>
      <c r="V11" s="41" t="str">
        <f t="shared" ca="1" si="8"/>
        <v>YES</v>
      </c>
      <c r="W11" s="41" t="str">
        <f t="shared" ca="1" si="9"/>
        <v>YES</v>
      </c>
      <c r="X11" s="131">
        <f t="shared" ca="1" si="10"/>
        <v>-3.0090196342033582E-2</v>
      </c>
    </row>
    <row r="12" spans="1:24" ht="11.25" customHeight="1" x14ac:dyDescent="0.2">
      <c r="A12" s="50" t="s">
        <v>103</v>
      </c>
      <c r="B12" s="51" t="str">
        <f t="shared" ca="1" si="2"/>
        <v>Spain</v>
      </c>
      <c r="C12" s="52">
        <f t="shared" ca="1" si="0"/>
        <v>8.3487711455552116E-2</v>
      </c>
      <c r="D12" s="52">
        <f t="shared" ca="1" si="0"/>
        <v>8.4492796015569888E-2</v>
      </c>
      <c r="E12" s="52">
        <f t="shared" ca="1" si="0"/>
        <v>9.1652546122047679E-2</v>
      </c>
      <c r="F12" s="52">
        <f t="shared" ca="1" si="0"/>
        <v>9.6787241409173913E-2</v>
      </c>
      <c r="G12" s="52">
        <f t="shared" ca="1" si="0"/>
        <v>0.10762917768508461</v>
      </c>
      <c r="H12" s="52">
        <f t="shared" ca="1" si="0"/>
        <v>0.12989815174435004</v>
      </c>
      <c r="I12" s="52">
        <f t="shared" ca="1" si="0"/>
        <v>0.13839010670948099</v>
      </c>
      <c r="J12" s="52">
        <f t="shared" ca="1" si="0"/>
        <v>0.13240559812007865</v>
      </c>
      <c r="K12" s="52">
        <f t="shared" ca="1" si="0"/>
        <v>0.14303040810173209</v>
      </c>
      <c r="L12" s="52">
        <f t="shared" ca="1" si="0"/>
        <v>0.15416261720658994</v>
      </c>
      <c r="M12" s="78">
        <f t="shared" ca="1" si="1"/>
        <v>0.13771800311090537</v>
      </c>
      <c r="N12" s="52">
        <v>8.6999999999999994E-2</v>
      </c>
      <c r="O12" s="53">
        <f t="shared" si="3"/>
        <v>0.1096</v>
      </c>
      <c r="P12" s="52">
        <f t="shared" si="4"/>
        <v>0.12090000000000001</v>
      </c>
      <c r="Q12" s="52">
        <f t="shared" si="5"/>
        <v>0.13785</v>
      </c>
      <c r="R12" s="52">
        <f t="shared" si="6"/>
        <v>0.16045000000000001</v>
      </c>
      <c r="S12" s="127">
        <v>0.2</v>
      </c>
      <c r="T12" s="50" t="s">
        <v>103</v>
      </c>
      <c r="U12" s="41" t="str">
        <f t="shared" ca="1" si="7"/>
        <v>YES</v>
      </c>
      <c r="V12" s="41" t="str">
        <f t="shared" ca="1" si="8"/>
        <v>YES</v>
      </c>
      <c r="W12" s="41" t="str">
        <f t="shared" ca="1" si="9"/>
        <v>YES</v>
      </c>
      <c r="X12" s="131">
        <f t="shared" ca="1" si="10"/>
        <v>-4.583738279341007E-2</v>
      </c>
    </row>
    <row r="13" spans="1:24" ht="11.25" customHeight="1" x14ac:dyDescent="0.2">
      <c r="A13" s="50" t="s">
        <v>104</v>
      </c>
      <c r="B13" s="51" t="str">
        <f t="shared" ca="1" si="2"/>
        <v>France</v>
      </c>
      <c r="C13" s="52">
        <f t="shared" ref="C13:L22" ca="1" si="11">INDIRECT($A13 &amp; "!R64C" &amp; C$104-2001,FALSE)</f>
        <v>9.4321420484954219E-2</v>
      </c>
      <c r="D13" s="52">
        <f t="shared" ca="1" si="11"/>
        <v>9.6470293696870324E-2</v>
      </c>
      <c r="E13" s="52">
        <f t="shared" ca="1" si="11"/>
        <v>9.5306268960074381E-2</v>
      </c>
      <c r="F13" s="52">
        <f t="shared" ca="1" si="11"/>
        <v>0.103323261396522</v>
      </c>
      <c r="G13" s="52">
        <f t="shared" ca="1" si="11"/>
        <v>0.11240493877139221</v>
      </c>
      <c r="H13" s="52">
        <f t="shared" ca="1" si="11"/>
        <v>0.12292608813047197</v>
      </c>
      <c r="I13" s="52">
        <f t="shared" ca="1" si="11"/>
        <v>0.12754151915987019</v>
      </c>
      <c r="J13" s="52">
        <f t="shared" ca="1" si="11"/>
        <v>0.11248993221894439</v>
      </c>
      <c r="K13" s="52">
        <f t="shared" ca="1" si="11"/>
        <v>0.13584071389901684</v>
      </c>
      <c r="L13" s="52">
        <f t="shared" ca="1" si="11"/>
        <v>0.14241378187124445</v>
      </c>
      <c r="M13" s="78">
        <f t="shared" ca="1" si="1"/>
        <v>0.12416532305898062</v>
      </c>
      <c r="N13" s="52">
        <v>0.10299999999999999</v>
      </c>
      <c r="O13" s="53">
        <f t="shared" si="3"/>
        <v>0.12839999999999999</v>
      </c>
      <c r="P13" s="52">
        <f t="shared" si="4"/>
        <v>0.1411</v>
      </c>
      <c r="Q13" s="52">
        <f t="shared" si="5"/>
        <v>0.16014999999999999</v>
      </c>
      <c r="R13" s="52">
        <f t="shared" si="6"/>
        <v>0.18554999999999999</v>
      </c>
      <c r="S13" s="127">
        <v>0.23</v>
      </c>
      <c r="T13" s="50" t="s">
        <v>104</v>
      </c>
      <c r="U13" s="41" t="str">
        <f t="shared" ca="1" si="7"/>
        <v>YES</v>
      </c>
      <c r="V13" s="41" t="str">
        <f t="shared" ca="1" si="8"/>
        <v>YES</v>
      </c>
      <c r="W13" s="41" t="str">
        <f t="shared" ca="1" si="9"/>
        <v>YES</v>
      </c>
      <c r="X13" s="132">
        <f t="shared" ca="1" si="10"/>
        <v>-8.7586218128755555E-2</v>
      </c>
    </row>
    <row r="14" spans="1:24" ht="11.25" customHeight="1" x14ac:dyDescent="0.2">
      <c r="A14" s="50" t="s">
        <v>105</v>
      </c>
      <c r="B14" s="51" t="str">
        <f t="shared" ca="1" si="2"/>
        <v>Croatia</v>
      </c>
      <c r="C14" s="52">
        <f t="shared" ca="1" si="11"/>
        <v>0.13170058288871733</v>
      </c>
      <c r="D14" s="52">
        <f t="shared" ca="1" si="11"/>
        <v>0.12776447067994026</v>
      </c>
      <c r="E14" s="52">
        <f t="shared" ca="1" si="11"/>
        <v>0.12840297327723288</v>
      </c>
      <c r="F14" s="52">
        <f t="shared" ca="1" si="11"/>
        <v>0.12122410525597402</v>
      </c>
      <c r="G14" s="52">
        <f t="shared" ca="1" si="11"/>
        <v>0.12087101249123194</v>
      </c>
      <c r="H14" s="52">
        <f t="shared" ca="1" si="11"/>
        <v>0.1312199884952453</v>
      </c>
      <c r="I14" s="52">
        <f t="shared" ca="1" si="11"/>
        <v>0.14288423369326972</v>
      </c>
      <c r="J14" s="52">
        <f t="shared" ca="1" si="11"/>
        <v>0.15437180386419649</v>
      </c>
      <c r="K14" s="52">
        <f t="shared" ca="1" si="11"/>
        <v>0.16848208154445685</v>
      </c>
      <c r="L14" s="52">
        <f t="shared" ca="1" si="11"/>
        <v>0.17955614431945374</v>
      </c>
      <c r="M14" s="78">
        <f t="shared" ca="1" si="1"/>
        <v>0.16142694270432667</v>
      </c>
      <c r="N14" s="52">
        <v>0.126</v>
      </c>
      <c r="O14" s="53">
        <f t="shared" si="3"/>
        <v>0.14080000000000001</v>
      </c>
      <c r="P14" s="52">
        <f t="shared" si="4"/>
        <v>0.1482</v>
      </c>
      <c r="Q14" s="52">
        <f t="shared" si="5"/>
        <v>0.1593</v>
      </c>
      <c r="R14" s="52">
        <f t="shared" si="6"/>
        <v>0.1741</v>
      </c>
      <c r="S14" s="127">
        <v>0.2</v>
      </c>
      <c r="T14" s="50" t="s">
        <v>105</v>
      </c>
      <c r="U14" s="41" t="str">
        <f t="shared" ca="1" si="7"/>
        <v>YES</v>
      </c>
      <c r="V14" s="41" t="str">
        <f t="shared" ca="1" si="8"/>
        <v>YES</v>
      </c>
      <c r="W14" s="41" t="str">
        <f t="shared" ca="1" si="9"/>
        <v>YES</v>
      </c>
      <c r="X14" s="131">
        <f t="shared" ca="1" si="10"/>
        <v>-2.0443855680546269E-2</v>
      </c>
    </row>
    <row r="15" spans="1:24" ht="11.25" customHeight="1" x14ac:dyDescent="0.2">
      <c r="A15" s="50" t="s">
        <v>106</v>
      </c>
      <c r="B15" s="51" t="str">
        <f t="shared" ca="1" si="2"/>
        <v>Italy</v>
      </c>
      <c r="C15" s="52">
        <f t="shared" ca="1" si="11"/>
        <v>5.6434439721015604E-2</v>
      </c>
      <c r="D15" s="52">
        <f t="shared" ca="1" si="11"/>
        <v>5.8033894724411235E-2</v>
      </c>
      <c r="E15" s="52">
        <f t="shared" ca="1" si="11"/>
        <v>6.3592559263068227E-2</v>
      </c>
      <c r="F15" s="52">
        <f t="shared" ca="1" si="11"/>
        <v>6.3956044954101302E-2</v>
      </c>
      <c r="G15" s="52">
        <f t="shared" ca="1" si="11"/>
        <v>7.2879943865812161E-2</v>
      </c>
      <c r="H15" s="52">
        <f t="shared" ca="1" si="11"/>
        <v>9.1394909714367784E-2</v>
      </c>
      <c r="I15" s="52">
        <f t="shared" ca="1" si="11"/>
        <v>0.10512961694855491</v>
      </c>
      <c r="J15" s="52">
        <f t="shared" ca="1" si="11"/>
        <v>0.12147615758601582</v>
      </c>
      <c r="K15" s="52">
        <f t="shared" ca="1" si="11"/>
        <v>0.15398033243651404</v>
      </c>
      <c r="L15" s="52">
        <f t="shared" ca="1" si="11"/>
        <v>0.16713922903908257</v>
      </c>
      <c r="M15" s="78">
        <f t="shared" ca="1" si="1"/>
        <v>0.13772824501126493</v>
      </c>
      <c r="N15" s="52">
        <v>5.1999999999999998E-2</v>
      </c>
      <c r="O15" s="53">
        <f t="shared" si="3"/>
        <v>7.5600000000000001E-2</v>
      </c>
      <c r="P15" s="52">
        <f t="shared" si="4"/>
        <v>8.7400000000000005E-2</v>
      </c>
      <c r="Q15" s="52">
        <f t="shared" si="5"/>
        <v>0.1051</v>
      </c>
      <c r="R15" s="52">
        <f t="shared" si="6"/>
        <v>0.12870000000000001</v>
      </c>
      <c r="S15" s="127">
        <v>0.17</v>
      </c>
      <c r="T15" s="50" t="s">
        <v>106</v>
      </c>
      <c r="U15" s="41" t="str">
        <f t="shared" ca="1" si="7"/>
        <v>YES</v>
      </c>
      <c r="V15" s="41" t="str">
        <f t="shared" ca="1" si="8"/>
        <v>YES</v>
      </c>
      <c r="W15" s="41" t="str">
        <f t="shared" ca="1" si="9"/>
        <v>YES</v>
      </c>
      <c r="X15" s="131">
        <f t="shared" ca="1" si="10"/>
        <v>-2.8607709609174414E-3</v>
      </c>
    </row>
    <row r="16" spans="1:24" ht="11.25" customHeight="1" x14ac:dyDescent="0.2">
      <c r="A16" s="50" t="s">
        <v>107</v>
      </c>
      <c r="B16" s="51" t="str">
        <f t="shared" ca="1" si="2"/>
        <v>Cyprus</v>
      </c>
      <c r="C16" s="52">
        <f t="shared" ca="1" si="11"/>
        <v>3.0693144142814117E-2</v>
      </c>
      <c r="D16" s="52">
        <f t="shared" ca="1" si="11"/>
        <v>3.1286385643502793E-2</v>
      </c>
      <c r="E16" s="52">
        <f t="shared" ca="1" si="11"/>
        <v>3.2612425411458618E-2</v>
      </c>
      <c r="F16" s="52">
        <f t="shared" ca="1" si="11"/>
        <v>4.0022992987455215E-2</v>
      </c>
      <c r="G16" s="52">
        <f t="shared" ca="1" si="11"/>
        <v>5.1317383658746864E-2</v>
      </c>
      <c r="H16" s="52">
        <f t="shared" ca="1" si="11"/>
        <v>5.5872862034828767E-2</v>
      </c>
      <c r="I16" s="52">
        <f t="shared" ca="1" si="11"/>
        <v>5.9586269408333545E-2</v>
      </c>
      <c r="J16" s="52">
        <f t="shared" ca="1" si="11"/>
        <v>5.9928772187646438E-2</v>
      </c>
      <c r="K16" s="52">
        <f t="shared" ca="1" si="11"/>
        <v>6.7733076618694085E-2</v>
      </c>
      <c r="L16" s="52">
        <f t="shared" ca="1" si="11"/>
        <v>8.122162928023588E-2</v>
      </c>
      <c r="M16" s="78">
        <f t="shared" ca="1" si="1"/>
        <v>6.3830924403170258E-2</v>
      </c>
      <c r="N16" s="52">
        <v>2.9000000000000001E-2</v>
      </c>
      <c r="O16" s="53">
        <f t="shared" si="3"/>
        <v>4.9200000000000008E-2</v>
      </c>
      <c r="P16" s="52">
        <f t="shared" si="4"/>
        <v>5.9300000000000005E-2</v>
      </c>
      <c r="Q16" s="52">
        <f t="shared" si="5"/>
        <v>7.4450000000000002E-2</v>
      </c>
      <c r="R16" s="52">
        <f t="shared" si="6"/>
        <v>9.4649999999999998E-2</v>
      </c>
      <c r="S16" s="127">
        <v>0.13</v>
      </c>
      <c r="T16" s="50" t="s">
        <v>107</v>
      </c>
      <c r="U16" s="41" t="str">
        <f t="shared" ca="1" si="7"/>
        <v>YES</v>
      </c>
      <c r="V16" s="41" t="str">
        <f t="shared" ca="1" si="8"/>
        <v>YES</v>
      </c>
      <c r="W16" s="41" t="str">
        <f t="shared" ca="1" si="9"/>
        <v>YES</v>
      </c>
      <c r="X16" s="131">
        <f t="shared" ca="1" si="10"/>
        <v>-4.8778370719764125E-2</v>
      </c>
    </row>
    <row r="17" spans="1:24" ht="11.25" customHeight="1" x14ac:dyDescent="0.2">
      <c r="A17" s="50" t="s">
        <v>108</v>
      </c>
      <c r="B17" s="51" t="str">
        <f t="shared" ca="1" si="2"/>
        <v>Latvia</v>
      </c>
      <c r="C17" s="52">
        <f t="shared" ca="1" si="11"/>
        <v>0.32794250422645221</v>
      </c>
      <c r="D17" s="52">
        <f t="shared" ca="1" si="11"/>
        <v>0.32264408963106711</v>
      </c>
      <c r="E17" s="52">
        <f t="shared" ca="1" si="11"/>
        <v>0.31141356986566088</v>
      </c>
      <c r="F17" s="52">
        <f t="shared" ca="1" si="11"/>
        <v>0.29614983423637642</v>
      </c>
      <c r="G17" s="52">
        <f t="shared" ca="1" si="11"/>
        <v>0.29811405989084888</v>
      </c>
      <c r="H17" s="52">
        <f t="shared" ca="1" si="11"/>
        <v>0.34317492422466678</v>
      </c>
      <c r="I17" s="52">
        <f t="shared" ca="1" si="11"/>
        <v>0.30375497733824597</v>
      </c>
      <c r="J17" s="52">
        <f t="shared" ca="1" si="11"/>
        <v>0.33548706735771533</v>
      </c>
      <c r="K17" s="52">
        <f t="shared" ca="1" si="11"/>
        <v>0.35779363867331843</v>
      </c>
      <c r="L17" s="52">
        <f t="shared" ca="1" si="11"/>
        <v>0.37071961659417263</v>
      </c>
      <c r="M17" s="78">
        <f t="shared" ca="1" si="1"/>
        <v>0.34664035301551688</v>
      </c>
      <c r="N17" s="52">
        <v>0.32600000000000001</v>
      </c>
      <c r="O17" s="53">
        <f t="shared" si="3"/>
        <v>0.34079999999999999</v>
      </c>
      <c r="P17" s="52">
        <f t="shared" si="4"/>
        <v>0.34820000000000001</v>
      </c>
      <c r="Q17" s="52">
        <f t="shared" si="5"/>
        <v>0.35930000000000001</v>
      </c>
      <c r="R17" s="52">
        <f t="shared" si="6"/>
        <v>0.37410000000000004</v>
      </c>
      <c r="S17" s="127">
        <v>0.4</v>
      </c>
      <c r="T17" s="50" t="s">
        <v>108</v>
      </c>
      <c r="U17" s="41" t="str">
        <f t="shared" ca="1" si="7"/>
        <v>YES</v>
      </c>
      <c r="V17" s="41" t="str">
        <f t="shared" ca="1" si="8"/>
        <v>YES</v>
      </c>
      <c r="W17" s="41" t="str">
        <f t="shared" ca="1" si="9"/>
        <v>YES</v>
      </c>
      <c r="X17" s="131">
        <f t="shared" ca="1" si="10"/>
        <v>-2.9280383405827393E-2</v>
      </c>
    </row>
    <row r="18" spans="1:24" ht="11.25" customHeight="1" x14ac:dyDescent="0.2">
      <c r="A18" s="50" t="s">
        <v>109</v>
      </c>
      <c r="B18" s="51" t="str">
        <f t="shared" ca="1" si="2"/>
        <v>Lithuania</v>
      </c>
      <c r="C18" s="52">
        <f t="shared" ca="1" si="11"/>
        <v>0.17223013233455159</v>
      </c>
      <c r="D18" s="52">
        <f t="shared" ca="1" si="11"/>
        <v>0.17004568993963753</v>
      </c>
      <c r="E18" s="52">
        <f t="shared" ca="1" si="11"/>
        <v>0.17030005962131689</v>
      </c>
      <c r="F18" s="52">
        <f t="shared" ca="1" si="11"/>
        <v>0.16672065582192355</v>
      </c>
      <c r="G18" s="52">
        <f t="shared" ca="1" si="11"/>
        <v>0.18032704748763287</v>
      </c>
      <c r="H18" s="52">
        <f t="shared" ca="1" si="11"/>
        <v>0.20011686080718019</v>
      </c>
      <c r="I18" s="52">
        <f t="shared" ca="1" si="11"/>
        <v>0.19841727610214452</v>
      </c>
      <c r="J18" s="52">
        <f t="shared" ca="1" si="11"/>
        <v>0.20237652932777503</v>
      </c>
      <c r="K18" s="52">
        <f t="shared" ca="1" si="11"/>
        <v>0.21731289489194053</v>
      </c>
      <c r="L18" s="52">
        <f t="shared" ca="1" si="11"/>
        <v>0.22953706585543476</v>
      </c>
      <c r="M18" s="78">
        <f t="shared" ca="1" si="1"/>
        <v>0.20984471210985778</v>
      </c>
      <c r="N18" s="52">
        <v>0.15</v>
      </c>
      <c r="O18" s="53">
        <f t="shared" si="3"/>
        <v>0.16600000000000001</v>
      </c>
      <c r="P18" s="52">
        <f t="shared" si="4"/>
        <v>0.17399999999999999</v>
      </c>
      <c r="Q18" s="52">
        <f t="shared" si="5"/>
        <v>0.186</v>
      </c>
      <c r="R18" s="52">
        <f t="shared" si="6"/>
        <v>0.20200000000000001</v>
      </c>
      <c r="S18" s="127">
        <v>0.23</v>
      </c>
      <c r="T18" s="50" t="s">
        <v>109</v>
      </c>
      <c r="U18" s="41" t="str">
        <f t="shared" ca="1" si="7"/>
        <v>YES</v>
      </c>
      <c r="V18" s="41" t="str">
        <f t="shared" ca="1" si="8"/>
        <v>YES</v>
      </c>
      <c r="W18" s="41" t="str">
        <f t="shared" ca="1" si="9"/>
        <v>YES</v>
      </c>
      <c r="X18" s="131">
        <f t="shared" ca="1" si="10"/>
        <v>-4.6293414456524684E-4</v>
      </c>
    </row>
    <row r="19" spans="1:24" ht="11.25" customHeight="1" x14ac:dyDescent="0.2">
      <c r="A19" s="50" t="s">
        <v>110</v>
      </c>
      <c r="B19" s="51" t="str">
        <f t="shared" ca="1" si="2"/>
        <v>Luxembourg</v>
      </c>
      <c r="C19" s="52">
        <f t="shared" ca="1" si="11"/>
        <v>8.9884591853807792E-3</v>
      </c>
      <c r="D19" s="52">
        <f t="shared" ca="1" si="11"/>
        <v>1.4043444854266887E-2</v>
      </c>
      <c r="E19" s="52">
        <f t="shared" ca="1" si="11"/>
        <v>1.4710104906485444E-2</v>
      </c>
      <c r="F19" s="52">
        <f t="shared" ca="1" si="11"/>
        <v>2.7294508953340194E-2</v>
      </c>
      <c r="G19" s="52">
        <f t="shared" ca="1" si="11"/>
        <v>2.8178366700982147E-2</v>
      </c>
      <c r="H19" s="52">
        <f t="shared" ca="1" si="11"/>
        <v>2.9412770991926147E-2</v>
      </c>
      <c r="I19" s="52">
        <f t="shared" ca="1" si="11"/>
        <v>2.8654885246348006E-2</v>
      </c>
      <c r="J19" s="52">
        <f t="shared" ca="1" si="11"/>
        <v>2.8751338757468874E-2</v>
      </c>
      <c r="K19" s="52">
        <f t="shared" ca="1" si="11"/>
        <v>3.1350326168056143E-2</v>
      </c>
      <c r="L19" s="121">
        <f t="shared" ca="1" si="11"/>
        <v>3.5740776134269139E-2</v>
      </c>
      <c r="M19" s="78">
        <f t="shared" ca="1" si="1"/>
        <v>3.0050832462762508E-2</v>
      </c>
      <c r="N19" s="52">
        <v>8.9999999999999993E-3</v>
      </c>
      <c r="O19" s="53">
        <f t="shared" si="3"/>
        <v>2.9200000000000004E-2</v>
      </c>
      <c r="P19" s="52">
        <f t="shared" si="4"/>
        <v>3.9300000000000002E-2</v>
      </c>
      <c r="Q19" s="52">
        <f t="shared" si="5"/>
        <v>5.4450000000000005E-2</v>
      </c>
      <c r="R19" s="52">
        <f t="shared" si="6"/>
        <v>7.4649999999999994E-2</v>
      </c>
      <c r="S19" s="127">
        <v>0.11</v>
      </c>
      <c r="T19" s="50" t="s">
        <v>110</v>
      </c>
      <c r="U19" s="41" t="str">
        <f t="shared" ca="1" si="7"/>
        <v>YES</v>
      </c>
      <c r="V19" s="41" t="str">
        <f t="shared" ca="1" si="8"/>
        <v>YES</v>
      </c>
      <c r="W19" s="41" t="str">
        <f t="shared" ca="1" si="9"/>
        <v>YES</v>
      </c>
      <c r="X19" s="131">
        <f t="shared" ca="1" si="10"/>
        <v>-7.4259223865730861E-2</v>
      </c>
    </row>
    <row r="20" spans="1:24" ht="11.25" customHeight="1" x14ac:dyDescent="0.2">
      <c r="A20" s="50" t="s">
        <v>111</v>
      </c>
      <c r="B20" s="51" t="str">
        <f t="shared" ca="1" si="2"/>
        <v>Hungary</v>
      </c>
      <c r="C20" s="52">
        <f t="shared" ca="1" si="11"/>
        <v>4.3698228918627451E-2</v>
      </c>
      <c r="D20" s="52">
        <f t="shared" ca="1" si="11"/>
        <v>4.4679877391105897E-2</v>
      </c>
      <c r="E20" s="52">
        <f t="shared" ca="1" si="11"/>
        <v>5.0888250500798468E-2</v>
      </c>
      <c r="F20" s="52">
        <f t="shared" ca="1" si="11"/>
        <v>5.8922189078639282E-2</v>
      </c>
      <c r="G20" s="52">
        <f t="shared" ca="1" si="11"/>
        <v>6.5030524598890624E-2</v>
      </c>
      <c r="H20" s="52">
        <f t="shared" ca="1" si="11"/>
        <v>8.01087182448669E-2</v>
      </c>
      <c r="I20" s="52">
        <f t="shared" ca="1" si="11"/>
        <v>8.6121405207738352E-2</v>
      </c>
      <c r="J20" s="52">
        <f t="shared" ca="1" si="11"/>
        <v>9.0766279894310964E-2</v>
      </c>
      <c r="K20" s="52">
        <f t="shared" ca="1" si="11"/>
        <v>9.5041981525369967E-2</v>
      </c>
      <c r="L20" s="52">
        <f t="shared" ca="1" si="11"/>
        <v>9.8078817674211366E-2</v>
      </c>
      <c r="M20" s="78">
        <f t="shared" ca="1" si="1"/>
        <v>9.2904130709840466E-2</v>
      </c>
      <c r="N20" s="52">
        <v>4.2999999999999997E-2</v>
      </c>
      <c r="O20" s="53">
        <f t="shared" si="3"/>
        <v>6.0399999999999995E-2</v>
      </c>
      <c r="P20" s="52">
        <f t="shared" si="4"/>
        <v>6.9099999999999995E-2</v>
      </c>
      <c r="Q20" s="52">
        <f t="shared" si="5"/>
        <v>8.2150000000000001E-2</v>
      </c>
      <c r="R20" s="52">
        <f t="shared" si="6"/>
        <v>9.955E-2</v>
      </c>
      <c r="S20" s="127">
        <v>0.13</v>
      </c>
      <c r="T20" s="50" t="s">
        <v>111</v>
      </c>
      <c r="U20" s="41" t="str">
        <f t="shared" ca="1" si="7"/>
        <v>YES</v>
      </c>
      <c r="V20" s="41" t="str">
        <f t="shared" ca="1" si="8"/>
        <v>YES</v>
      </c>
      <c r="W20" s="41" t="str">
        <f t="shared" ca="1" si="9"/>
        <v>YES</v>
      </c>
      <c r="X20" s="131">
        <f t="shared" ca="1" si="10"/>
        <v>-3.1921182325788638E-2</v>
      </c>
    </row>
    <row r="21" spans="1:24" ht="11.25" customHeight="1" x14ac:dyDescent="0.2">
      <c r="A21" s="50" t="s">
        <v>112</v>
      </c>
      <c r="B21" s="51" t="str">
        <f t="shared" ca="1" si="2"/>
        <v>Malta</v>
      </c>
      <c r="C21" s="52">
        <f t="shared" ca="1" si="11"/>
        <v>1.0267403086368805E-3</v>
      </c>
      <c r="D21" s="52">
        <f t="shared" ca="1" si="11"/>
        <v>1.5540521811729857E-3</v>
      </c>
      <c r="E21" s="52">
        <f t="shared" ca="1" si="11"/>
        <v>1.8258857626105927E-3</v>
      </c>
      <c r="F21" s="52">
        <f t="shared" ca="1" si="11"/>
        <v>2.2412394148503679E-3</v>
      </c>
      <c r="G21" s="52">
        <f t="shared" ca="1" si="11"/>
        <v>2.1440836586596609E-3</v>
      </c>
      <c r="H21" s="52">
        <f t="shared" ca="1" si="11"/>
        <v>2.2665044026185508E-3</v>
      </c>
      <c r="I21" s="52">
        <f t="shared" ca="1" si="11"/>
        <v>9.8873993797848458E-3</v>
      </c>
      <c r="J21" s="52">
        <f t="shared" ca="1" si="11"/>
        <v>1.3769182782237429E-2</v>
      </c>
      <c r="K21" s="52">
        <f t="shared" ca="1" si="11"/>
        <v>2.662287761283836E-2</v>
      </c>
      <c r="L21" s="52">
        <f t="shared" ca="1" si="11"/>
        <v>3.8284855654764971E-2</v>
      </c>
      <c r="M21" s="78">
        <f t="shared" ca="1" si="1"/>
        <v>2.0196030197537893E-2</v>
      </c>
      <c r="N21" s="52">
        <v>0</v>
      </c>
      <c r="O21" s="53">
        <f t="shared" si="3"/>
        <v>2.0000000000000004E-2</v>
      </c>
      <c r="P21" s="52">
        <f t="shared" si="4"/>
        <v>0.03</v>
      </c>
      <c r="Q21" s="52">
        <f t="shared" si="5"/>
        <v>4.5000000000000005E-2</v>
      </c>
      <c r="R21" s="52">
        <f t="shared" si="6"/>
        <v>6.5000000000000002E-2</v>
      </c>
      <c r="S21" s="127">
        <v>0.1</v>
      </c>
      <c r="T21" s="50" t="s">
        <v>112</v>
      </c>
      <c r="U21" s="41" t="str">
        <f t="shared" ca="1" si="7"/>
        <v>YES</v>
      </c>
      <c r="V21" s="41" t="str">
        <f t="shared" ca="1" si="8"/>
        <v>YES</v>
      </c>
      <c r="W21" s="41" t="str">
        <f t="shared" ca="1" si="9"/>
        <v>YES</v>
      </c>
      <c r="X21" s="131">
        <f t="shared" ca="1" si="10"/>
        <v>-6.1715144345235035E-2</v>
      </c>
    </row>
    <row r="22" spans="1:24" ht="11.25" customHeight="1" x14ac:dyDescent="0.2">
      <c r="A22" s="50" t="s">
        <v>113</v>
      </c>
      <c r="B22" s="51" t="str">
        <f t="shared" ca="1" si="2"/>
        <v>Netherlands</v>
      </c>
      <c r="C22" s="52">
        <f t="shared" ca="1" si="11"/>
        <v>1.8546809947457471E-2</v>
      </c>
      <c r="D22" s="52">
        <f t="shared" ca="1" si="11"/>
        <v>2.3423907346496641E-2</v>
      </c>
      <c r="E22" s="52">
        <f t="shared" ca="1" si="11"/>
        <v>2.6461794487397574E-2</v>
      </c>
      <c r="F22" s="52">
        <f t="shared" ca="1" si="11"/>
        <v>3.0766949566326546E-2</v>
      </c>
      <c r="G22" s="52">
        <f t="shared" ca="1" si="11"/>
        <v>3.3534712548591854E-2</v>
      </c>
      <c r="H22" s="52">
        <f t="shared" ca="1" si="11"/>
        <v>4.1041063913460123E-2</v>
      </c>
      <c r="I22" s="52">
        <f t="shared" ca="1" si="11"/>
        <v>3.7430518755731432E-2</v>
      </c>
      <c r="J22" s="52">
        <f t="shared" ca="1" si="11"/>
        <v>4.3143065836768545E-2</v>
      </c>
      <c r="K22" s="52">
        <f t="shared" ca="1" si="11"/>
        <v>4.4732621871809493E-2</v>
      </c>
      <c r="L22" s="52">
        <f t="shared" ca="1" si="11"/>
        <v>4.5231616111177202E-2</v>
      </c>
      <c r="M22" s="78">
        <f t="shared" ca="1" si="1"/>
        <v>4.3937843854289019E-2</v>
      </c>
      <c r="N22" s="52">
        <v>2.4E-2</v>
      </c>
      <c r="O22" s="53">
        <f t="shared" si="3"/>
        <v>4.7200000000000006E-2</v>
      </c>
      <c r="P22" s="52">
        <f t="shared" si="4"/>
        <v>5.8800000000000005E-2</v>
      </c>
      <c r="Q22" s="52">
        <f t="shared" si="5"/>
        <v>7.6200000000000018E-2</v>
      </c>
      <c r="R22" s="52">
        <f t="shared" si="6"/>
        <v>9.9400000000000016E-2</v>
      </c>
      <c r="S22" s="127">
        <v>0.14000000000000001</v>
      </c>
      <c r="T22" s="50" t="s">
        <v>113</v>
      </c>
      <c r="U22" s="41" t="str">
        <f t="shared" ca="1" si="7"/>
        <v>YES</v>
      </c>
      <c r="V22" s="41" t="str">
        <f t="shared" ca="1" si="8"/>
        <v>YES</v>
      </c>
      <c r="W22" s="41" t="str">
        <f t="shared" ca="1" si="9"/>
        <v>YES</v>
      </c>
      <c r="X22" s="132">
        <f t="shared" ca="1" si="10"/>
        <v>-9.4768383888822805E-2</v>
      </c>
    </row>
    <row r="23" spans="1:24" ht="11.25" customHeight="1" x14ac:dyDescent="0.2">
      <c r="A23" s="50" t="s">
        <v>114</v>
      </c>
      <c r="B23" s="51" t="str">
        <f t="shared" ca="1" si="2"/>
        <v>Austria</v>
      </c>
      <c r="C23" s="52">
        <f t="shared" ref="C23:L32" ca="1" si="12">INDIRECT($A23 &amp; "!R64C" &amp; C$104-2001,FALSE)</f>
        <v>0.22659198116171811</v>
      </c>
      <c r="D23" s="52">
        <f t="shared" ca="1" si="12"/>
        <v>0.23944776872096205</v>
      </c>
      <c r="E23" s="52">
        <f t="shared" ca="1" si="12"/>
        <v>0.25546270026731821</v>
      </c>
      <c r="F23" s="52">
        <f t="shared" ca="1" si="12"/>
        <v>0.27463745416350599</v>
      </c>
      <c r="G23" s="52">
        <f t="shared" ca="1" si="12"/>
        <v>0.28408868398583753</v>
      </c>
      <c r="H23" s="52">
        <f t="shared" ca="1" si="12"/>
        <v>0.30317778623507474</v>
      </c>
      <c r="I23" s="52">
        <f t="shared" ca="1" si="12"/>
        <v>0.30845963004860794</v>
      </c>
      <c r="J23" s="52">
        <f t="shared" ca="1" si="12"/>
        <v>0.30924182151150431</v>
      </c>
      <c r="K23" s="52">
        <f t="shared" ca="1" si="12"/>
        <v>0.32114466077860382</v>
      </c>
      <c r="L23" s="52">
        <f t="shared" ca="1" si="12"/>
        <v>0.32552310407145013</v>
      </c>
      <c r="M23" s="78">
        <f t="shared" ca="1" si="1"/>
        <v>0.31519324114505409</v>
      </c>
      <c r="N23" s="52">
        <v>0.23300000000000001</v>
      </c>
      <c r="O23" s="53">
        <f t="shared" si="3"/>
        <v>0.25440000000000002</v>
      </c>
      <c r="P23" s="52">
        <f t="shared" si="4"/>
        <v>0.2651</v>
      </c>
      <c r="Q23" s="52">
        <f t="shared" si="5"/>
        <v>0.28115000000000001</v>
      </c>
      <c r="R23" s="52">
        <f t="shared" si="6"/>
        <v>0.30255000000000004</v>
      </c>
      <c r="S23" s="127">
        <v>0.34</v>
      </c>
      <c r="T23" s="50" t="s">
        <v>114</v>
      </c>
      <c r="U23" s="41" t="str">
        <f t="shared" ca="1" si="7"/>
        <v>YES</v>
      </c>
      <c r="V23" s="41" t="str">
        <f t="shared" ca="1" si="8"/>
        <v>YES</v>
      </c>
      <c r="W23" s="41" t="str">
        <f t="shared" ca="1" si="9"/>
        <v>YES</v>
      </c>
      <c r="X23" s="131">
        <f t="shared" ca="1" si="10"/>
        <v>-1.4476895928549893E-2</v>
      </c>
    </row>
    <row r="24" spans="1:24" ht="11.25" customHeight="1" x14ac:dyDescent="0.2">
      <c r="A24" s="50" t="s">
        <v>115</v>
      </c>
      <c r="B24" s="51" t="str">
        <f t="shared" ca="1" si="2"/>
        <v>Poland</v>
      </c>
      <c r="C24" s="52">
        <f t="shared" ca="1" si="12"/>
        <v>6.8934528512711021E-2</v>
      </c>
      <c r="D24" s="52">
        <f t="shared" ca="1" si="12"/>
        <v>6.888508538949098E-2</v>
      </c>
      <c r="E24" s="52">
        <f t="shared" ca="1" si="12"/>
        <v>6.8788165530517045E-2</v>
      </c>
      <c r="F24" s="52">
        <f t="shared" ca="1" si="12"/>
        <v>6.8868067282975967E-2</v>
      </c>
      <c r="G24" s="52">
        <f t="shared" ca="1" si="12"/>
        <v>7.7270630056394618E-2</v>
      </c>
      <c r="H24" s="52">
        <f t="shared" ca="1" si="12"/>
        <v>8.7071479014016295E-2</v>
      </c>
      <c r="I24" s="52">
        <f t="shared" ca="1" si="12"/>
        <v>9.2456328022887904E-2</v>
      </c>
      <c r="J24" s="52">
        <f t="shared" ca="1" si="12"/>
        <v>0.10265037612241862</v>
      </c>
      <c r="K24" s="52">
        <f t="shared" ca="1" si="12"/>
        <v>0.10865352682664876</v>
      </c>
      <c r="L24" s="52">
        <f t="shared" ca="1" si="12"/>
        <v>0.11281020474628364</v>
      </c>
      <c r="M24" s="78">
        <f t="shared" ca="1" si="1"/>
        <v>0.10565195147453368</v>
      </c>
      <c r="N24" s="52">
        <v>7.1999999999999995E-2</v>
      </c>
      <c r="O24" s="53">
        <f t="shared" si="3"/>
        <v>8.7599999999999997E-2</v>
      </c>
      <c r="P24" s="52">
        <f t="shared" si="4"/>
        <v>9.5399999999999999E-2</v>
      </c>
      <c r="Q24" s="52">
        <f t="shared" si="5"/>
        <v>0.1071</v>
      </c>
      <c r="R24" s="52">
        <f t="shared" si="6"/>
        <v>0.1227</v>
      </c>
      <c r="S24" s="127">
        <v>0.15</v>
      </c>
      <c r="T24" s="50" t="s">
        <v>115</v>
      </c>
      <c r="U24" s="41" t="str">
        <f t="shared" ca="1" si="7"/>
        <v>YES</v>
      </c>
      <c r="V24" s="41" t="str">
        <f t="shared" ca="1" si="8"/>
        <v>YES</v>
      </c>
      <c r="W24" s="41" t="str">
        <f t="shared" ca="1" si="9"/>
        <v>YES</v>
      </c>
      <c r="X24" s="131">
        <f t="shared" ca="1" si="10"/>
        <v>-3.7189795253716351E-2</v>
      </c>
    </row>
    <row r="25" spans="1:24" ht="11.25" customHeight="1" x14ac:dyDescent="0.2">
      <c r="A25" s="50" t="s">
        <v>116</v>
      </c>
      <c r="B25" s="51" t="str">
        <f t="shared" ca="1" si="2"/>
        <v>Portugal</v>
      </c>
      <c r="C25" s="52">
        <f t="shared" ca="1" si="12"/>
        <v>0.19234205748976504</v>
      </c>
      <c r="D25" s="52">
        <f t="shared" ca="1" si="12"/>
        <v>0.19544117036434097</v>
      </c>
      <c r="E25" s="52">
        <f t="shared" ca="1" si="12"/>
        <v>0.20806289615294588</v>
      </c>
      <c r="F25" s="52">
        <f t="shared" ca="1" si="12"/>
        <v>0.21943517212169134</v>
      </c>
      <c r="G25" s="52">
        <f t="shared" ca="1" si="12"/>
        <v>0.2296195599931222</v>
      </c>
      <c r="H25" s="52">
        <f t="shared" ca="1" si="12"/>
        <v>0.24442597500153546</v>
      </c>
      <c r="I25" s="52">
        <f t="shared" ca="1" si="12"/>
        <v>0.24188630066251954</v>
      </c>
      <c r="J25" s="52">
        <f t="shared" ca="1" si="12"/>
        <v>0.24650536674714452</v>
      </c>
      <c r="K25" s="52">
        <f t="shared" ca="1" si="12"/>
        <v>0.24987392316424376</v>
      </c>
      <c r="L25" s="52">
        <f t="shared" ca="1" si="12"/>
        <v>0.25687968757095808</v>
      </c>
      <c r="M25" s="78">
        <f t="shared" ca="1" si="1"/>
        <v>0.24818964495569412</v>
      </c>
      <c r="N25" s="52">
        <v>0.20499999999999999</v>
      </c>
      <c r="O25" s="53">
        <f t="shared" si="3"/>
        <v>0.22599999999999998</v>
      </c>
      <c r="P25" s="52">
        <f t="shared" si="4"/>
        <v>0.23649999999999999</v>
      </c>
      <c r="Q25" s="52">
        <f t="shared" si="5"/>
        <v>0.25224999999999997</v>
      </c>
      <c r="R25" s="52">
        <f t="shared" si="6"/>
        <v>0.27324999999999999</v>
      </c>
      <c r="S25" s="127">
        <v>0.31</v>
      </c>
      <c r="T25" s="50" t="s">
        <v>116</v>
      </c>
      <c r="U25" s="41" t="str">
        <f t="shared" ca="1" si="7"/>
        <v>YES</v>
      </c>
      <c r="V25" s="41" t="str">
        <f t="shared" ca="1" si="8"/>
        <v>YES</v>
      </c>
      <c r="W25" s="41" t="str">
        <f t="shared" ca="1" si="9"/>
        <v>YES</v>
      </c>
      <c r="X25" s="131">
        <f t="shared" ca="1" si="10"/>
        <v>-5.3120312429041916E-2</v>
      </c>
    </row>
    <row r="26" spans="1:24" ht="11.25" customHeight="1" x14ac:dyDescent="0.2">
      <c r="A26" s="50" t="s">
        <v>117</v>
      </c>
      <c r="B26" s="51" t="str">
        <f t="shared" ca="1" si="2"/>
        <v>Romania</v>
      </c>
      <c r="C26" s="52">
        <f t="shared" ca="1" si="12"/>
        <v>0.16967594339996767</v>
      </c>
      <c r="D26" s="52">
        <f t="shared" ca="1" si="12"/>
        <v>0.17644637552491813</v>
      </c>
      <c r="E26" s="52">
        <f t="shared" ca="1" si="12"/>
        <v>0.1709849542787184</v>
      </c>
      <c r="F26" s="52">
        <f t="shared" ca="1" si="12"/>
        <v>0.18294881734997687</v>
      </c>
      <c r="G26" s="52">
        <f t="shared" ca="1" si="12"/>
        <v>0.20459893173945634</v>
      </c>
      <c r="H26" s="52">
        <f t="shared" ca="1" si="12"/>
        <v>0.22657861090258505</v>
      </c>
      <c r="I26" s="52">
        <f t="shared" ca="1" si="12"/>
        <v>0.2335528388807544</v>
      </c>
      <c r="J26" s="52">
        <f t="shared" ca="1" si="12"/>
        <v>0.2141403023222995</v>
      </c>
      <c r="K26" s="52">
        <f t="shared" ca="1" si="12"/>
        <v>0.22790553969211039</v>
      </c>
      <c r="L26" s="52">
        <f t="shared" ca="1" si="12"/>
        <v>0.2393974127054074</v>
      </c>
      <c r="M26" s="78">
        <f t="shared" ca="1" si="1"/>
        <v>0.22102292100720494</v>
      </c>
      <c r="N26" s="52">
        <v>0.17799999999999999</v>
      </c>
      <c r="O26" s="53">
        <f t="shared" si="3"/>
        <v>0.19039999999999999</v>
      </c>
      <c r="P26" s="52">
        <f t="shared" si="4"/>
        <v>0.1966</v>
      </c>
      <c r="Q26" s="52">
        <f t="shared" si="5"/>
        <v>0.2059</v>
      </c>
      <c r="R26" s="52">
        <f t="shared" si="6"/>
        <v>0.21829999999999999</v>
      </c>
      <c r="S26" s="127">
        <v>0.24</v>
      </c>
      <c r="T26" s="50" t="s">
        <v>117</v>
      </c>
      <c r="U26" s="41" t="str">
        <f t="shared" ca="1" si="7"/>
        <v>YES</v>
      </c>
      <c r="V26" s="41" t="str">
        <f t="shared" ca="1" si="8"/>
        <v>YES</v>
      </c>
      <c r="W26" s="41" t="str">
        <f t="shared" ca="1" si="9"/>
        <v>YES</v>
      </c>
      <c r="X26" s="131">
        <f t="shared" ca="1" si="10"/>
        <v>-6.0258729459258809E-4</v>
      </c>
    </row>
    <row r="27" spans="1:24" ht="11.25" customHeight="1" x14ac:dyDescent="0.2">
      <c r="A27" s="50" t="s">
        <v>118</v>
      </c>
      <c r="B27" s="51" t="str">
        <f t="shared" ca="1" si="2"/>
        <v>Slovenia</v>
      </c>
      <c r="C27" s="52">
        <f t="shared" ca="1" si="12"/>
        <v>0.16147086275645237</v>
      </c>
      <c r="D27" s="52">
        <f t="shared" ca="1" si="12"/>
        <v>0.16016126574978057</v>
      </c>
      <c r="E27" s="52">
        <f t="shared" ca="1" si="12"/>
        <v>0.15599533743898716</v>
      </c>
      <c r="F27" s="52">
        <f t="shared" ca="1" si="12"/>
        <v>0.15642144408236888</v>
      </c>
      <c r="G27" s="52">
        <f t="shared" ca="1" si="12"/>
        <v>0.15044682779439458</v>
      </c>
      <c r="H27" s="52">
        <f t="shared" ca="1" si="12"/>
        <v>0.19045729329004837</v>
      </c>
      <c r="I27" s="52">
        <f t="shared" ca="1" si="12"/>
        <v>0.19270462924753615</v>
      </c>
      <c r="J27" s="52">
        <f t="shared" ca="1" si="12"/>
        <v>0.19365641797939606</v>
      </c>
      <c r="K27" s="52">
        <f t="shared" ca="1" si="12"/>
        <v>0.20228982625600733</v>
      </c>
      <c r="L27" s="52">
        <f t="shared" ca="1" si="12"/>
        <v>0.21524981624442222</v>
      </c>
      <c r="M27" s="78">
        <f t="shared" ca="1" si="1"/>
        <v>0.19797312211770168</v>
      </c>
      <c r="N27" s="52">
        <v>0.16</v>
      </c>
      <c r="O27" s="53">
        <f t="shared" si="3"/>
        <v>0.17799999999999999</v>
      </c>
      <c r="P27" s="52">
        <f t="shared" si="4"/>
        <v>0.187</v>
      </c>
      <c r="Q27" s="52">
        <f t="shared" si="5"/>
        <v>0.20050000000000001</v>
      </c>
      <c r="R27" s="52">
        <f t="shared" si="6"/>
        <v>0.2185</v>
      </c>
      <c r="S27" s="127">
        <v>0.25</v>
      </c>
      <c r="T27" s="50" t="s">
        <v>118</v>
      </c>
      <c r="U27" s="41" t="str">
        <f t="shared" ca="1" si="7"/>
        <v>YES</v>
      </c>
      <c r="V27" s="41" t="str">
        <f t="shared" ca="1" si="8"/>
        <v>YES</v>
      </c>
      <c r="W27" s="41" t="str">
        <f t="shared" ca="1" si="9"/>
        <v>YES</v>
      </c>
      <c r="X27" s="131">
        <f t="shared" ca="1" si="10"/>
        <v>-3.4750183755577785E-2</v>
      </c>
    </row>
    <row r="28" spans="1:24" ht="11.25" customHeight="1" x14ac:dyDescent="0.2">
      <c r="A28" s="50" t="s">
        <v>119</v>
      </c>
      <c r="B28" s="51" t="str">
        <f t="shared" ca="1" si="2"/>
        <v>Slovak Republic</v>
      </c>
      <c r="C28" s="52">
        <f t="shared" ca="1" si="12"/>
        <v>5.7351005056756166E-2</v>
      </c>
      <c r="D28" s="52">
        <f t="shared" ca="1" si="12"/>
        <v>5.8785894869731105E-2</v>
      </c>
      <c r="E28" s="52">
        <f t="shared" ca="1" si="12"/>
        <v>6.2684307093864383E-2</v>
      </c>
      <c r="F28" s="52">
        <f t="shared" ca="1" si="12"/>
        <v>7.5702996022716004E-2</v>
      </c>
      <c r="G28" s="52">
        <f t="shared" ca="1" si="12"/>
        <v>7.6573359981689695E-2</v>
      </c>
      <c r="H28" s="52">
        <f t="shared" ca="1" si="12"/>
        <v>9.3260641240052178E-2</v>
      </c>
      <c r="I28" s="52">
        <f t="shared" ca="1" si="12"/>
        <v>9.04525986689661E-2</v>
      </c>
      <c r="J28" s="52">
        <f t="shared" ca="1" si="12"/>
        <v>0.10250654552919139</v>
      </c>
      <c r="K28" s="52">
        <f t="shared" ca="1" si="12"/>
        <v>0.10369260883224907</v>
      </c>
      <c r="L28" s="52">
        <f t="shared" ca="1" si="12"/>
        <v>9.8193331086343122E-2</v>
      </c>
      <c r="M28" s="78">
        <f t="shared" ca="1" si="1"/>
        <v>0.10309957718072023</v>
      </c>
      <c r="N28" s="52">
        <v>6.7000000000000004E-2</v>
      </c>
      <c r="O28" s="53">
        <f t="shared" si="3"/>
        <v>8.1600000000000006E-2</v>
      </c>
      <c r="P28" s="52">
        <f t="shared" si="4"/>
        <v>8.8900000000000007E-2</v>
      </c>
      <c r="Q28" s="52">
        <f t="shared" si="5"/>
        <v>9.9850000000000008E-2</v>
      </c>
      <c r="R28" s="52">
        <f t="shared" si="6"/>
        <v>0.11445000000000001</v>
      </c>
      <c r="S28" s="127">
        <v>0.14000000000000001</v>
      </c>
      <c r="T28" s="50" t="s">
        <v>119</v>
      </c>
      <c r="U28" s="41" t="str">
        <f t="shared" ca="1" si="7"/>
        <v>YES</v>
      </c>
      <c r="V28" s="41" t="str">
        <f t="shared" ca="1" si="8"/>
        <v>YES</v>
      </c>
      <c r="W28" s="41" t="str">
        <f t="shared" ca="1" si="9"/>
        <v>YES</v>
      </c>
      <c r="X28" s="131">
        <f t="shared" ca="1" si="10"/>
        <v>-4.1806668913656891E-2</v>
      </c>
    </row>
    <row r="29" spans="1:24" ht="11.25" customHeight="1" x14ac:dyDescent="0.2">
      <c r="A29" s="50" t="s">
        <v>120</v>
      </c>
      <c r="B29" s="51" t="str">
        <f t="shared" ca="1" si="2"/>
        <v>Finland</v>
      </c>
      <c r="C29" s="52">
        <f t="shared" ca="1" si="12"/>
        <v>0.29227842055458098</v>
      </c>
      <c r="D29" s="52">
        <f t="shared" ca="1" si="12"/>
        <v>0.28833938163211209</v>
      </c>
      <c r="E29" s="52">
        <f t="shared" ca="1" si="12"/>
        <v>0.30043591561071625</v>
      </c>
      <c r="F29" s="52">
        <f t="shared" ca="1" si="12"/>
        <v>0.29609769914761902</v>
      </c>
      <c r="G29" s="52">
        <f t="shared" ca="1" si="12"/>
        <v>0.31394172163109907</v>
      </c>
      <c r="H29" s="52">
        <f t="shared" ca="1" si="12"/>
        <v>0.31486877088553189</v>
      </c>
      <c r="I29" s="52">
        <f t="shared" ca="1" si="12"/>
        <v>0.32539693440962969</v>
      </c>
      <c r="J29" s="52">
        <f t="shared" ca="1" si="12"/>
        <v>0.32883734554249028</v>
      </c>
      <c r="K29" s="52">
        <f t="shared" ca="1" si="12"/>
        <v>0.34450564228314451</v>
      </c>
      <c r="L29" s="52">
        <f t="shared" ca="1" si="12"/>
        <v>0.36812970708989995</v>
      </c>
      <c r="M29" s="78">
        <f t="shared" ca="1" si="1"/>
        <v>0.33667149391281737</v>
      </c>
      <c r="N29" s="52">
        <v>0.28499999999999998</v>
      </c>
      <c r="O29" s="53">
        <f t="shared" si="3"/>
        <v>0.30399999999999999</v>
      </c>
      <c r="P29" s="52">
        <f t="shared" si="4"/>
        <v>0.3135</v>
      </c>
      <c r="Q29" s="52">
        <f t="shared" si="5"/>
        <v>0.32774999999999999</v>
      </c>
      <c r="R29" s="52">
        <f t="shared" si="6"/>
        <v>0.34675</v>
      </c>
      <c r="S29" s="127">
        <v>0.38</v>
      </c>
      <c r="T29" s="50" t="s">
        <v>120</v>
      </c>
      <c r="U29" s="41" t="str">
        <f t="shared" ca="1" si="7"/>
        <v>YES</v>
      </c>
      <c r="V29" s="41" t="str">
        <f t="shared" ca="1" si="8"/>
        <v>YES</v>
      </c>
      <c r="W29" s="41" t="str">
        <f t="shared" ca="1" si="9"/>
        <v>YES</v>
      </c>
      <c r="X29" s="131">
        <f t="shared" ca="1" si="10"/>
        <v>-1.1870292910100055E-2</v>
      </c>
    </row>
    <row r="30" spans="1:24" ht="11.25" customHeight="1" x14ac:dyDescent="0.2">
      <c r="A30" s="50" t="s">
        <v>121</v>
      </c>
      <c r="B30" s="51" t="str">
        <f t="shared" ca="1" si="2"/>
        <v>Sweden</v>
      </c>
      <c r="C30" s="52">
        <f t="shared" ca="1" si="12"/>
        <v>0.3868851316488181</v>
      </c>
      <c r="D30" s="52">
        <f t="shared" ca="1" si="12"/>
        <v>0.40539276587862749</v>
      </c>
      <c r="E30" s="52">
        <f t="shared" ca="1" si="12"/>
        <v>0.42608240500802186</v>
      </c>
      <c r="F30" s="52">
        <f t="shared" ca="1" si="12"/>
        <v>0.44143269528345802</v>
      </c>
      <c r="G30" s="52">
        <f t="shared" ca="1" si="12"/>
        <v>0.45230538090180411</v>
      </c>
      <c r="H30" s="52">
        <f t="shared" ca="1" si="12"/>
        <v>0.48162466366885248</v>
      </c>
      <c r="I30" s="52">
        <f t="shared" ca="1" si="12"/>
        <v>0.47210752115060117</v>
      </c>
      <c r="J30" s="52">
        <f t="shared" ca="1" si="12"/>
        <v>0.48897131700924706</v>
      </c>
      <c r="K30" s="52">
        <f t="shared" ca="1" si="12"/>
        <v>0.51074242141050707</v>
      </c>
      <c r="L30" s="52">
        <f t="shared" ca="1" si="12"/>
        <v>0.52125335200945588</v>
      </c>
      <c r="M30" s="79">
        <f t="shared" ca="1" si="1"/>
        <v>0.49985686920987704</v>
      </c>
      <c r="N30" s="76">
        <v>0.39800000000000002</v>
      </c>
      <c r="O30" s="53">
        <f t="shared" si="3"/>
        <v>0.41639999999999999</v>
      </c>
      <c r="P30" s="52">
        <f t="shared" si="4"/>
        <v>0.42560000000000003</v>
      </c>
      <c r="Q30" s="52">
        <f t="shared" si="5"/>
        <v>0.43940000000000001</v>
      </c>
      <c r="R30" s="52">
        <f t="shared" si="6"/>
        <v>0.45779999999999998</v>
      </c>
      <c r="S30" s="128">
        <v>0.49</v>
      </c>
      <c r="T30" s="50" t="s">
        <v>121</v>
      </c>
      <c r="U30" s="41" t="str">
        <f t="shared" ca="1" si="7"/>
        <v>YES</v>
      </c>
      <c r="V30" s="41" t="str">
        <f t="shared" ca="1" si="8"/>
        <v>no</v>
      </c>
      <c r="W30" s="41" t="str">
        <f t="shared" ca="1" si="9"/>
        <v>no</v>
      </c>
      <c r="X30" s="131">
        <f t="shared" ca="1" si="10"/>
        <v>3.1253352009455893E-2</v>
      </c>
    </row>
    <row r="31" spans="1:24" ht="11.25" customHeight="1" x14ac:dyDescent="0.2">
      <c r="A31" s="54" t="s">
        <v>122</v>
      </c>
      <c r="B31" s="55" t="str">
        <f t="shared" ca="1" si="2"/>
        <v>United Kingdom</v>
      </c>
      <c r="C31" s="56">
        <f t="shared" ca="1" si="12"/>
        <v>1.1585308458375864E-2</v>
      </c>
      <c r="D31" s="56">
        <f t="shared" ca="1" si="12"/>
        <v>1.3615092424540771E-2</v>
      </c>
      <c r="E31" s="56">
        <f t="shared" ca="1" si="12"/>
        <v>1.5649155394376967E-2</v>
      </c>
      <c r="F31" s="56">
        <f t="shared" ca="1" si="12"/>
        <v>1.8250948458107163E-2</v>
      </c>
      <c r="G31" s="56">
        <f t="shared" ca="1" si="12"/>
        <v>2.3916634418669338E-2</v>
      </c>
      <c r="H31" s="56">
        <f t="shared" ca="1" si="12"/>
        <v>2.9878944316002347E-2</v>
      </c>
      <c r="I31" s="56">
        <f t="shared" ca="1" si="12"/>
        <v>3.2890977069730785E-2</v>
      </c>
      <c r="J31" s="56">
        <f t="shared" ca="1" si="12"/>
        <v>3.7681597185638974E-2</v>
      </c>
      <c r="K31" s="56">
        <f t="shared" ca="1" si="12"/>
        <v>4.1609900423794408E-2</v>
      </c>
      <c r="L31" s="56">
        <f t="shared" ca="1" si="12"/>
        <v>5.1291334540992245E-2</v>
      </c>
      <c r="M31" s="58">
        <f t="shared" ca="1" si="1"/>
        <v>3.9645748804716691E-2</v>
      </c>
      <c r="N31" s="57">
        <v>1.2999999999999999E-2</v>
      </c>
      <c r="O31" s="56">
        <f t="shared" si="3"/>
        <v>4.0399999999999998E-2</v>
      </c>
      <c r="P31" s="56">
        <f t="shared" si="4"/>
        <v>5.4099999999999988E-2</v>
      </c>
      <c r="Q31" s="56">
        <f t="shared" si="5"/>
        <v>7.4649999999999994E-2</v>
      </c>
      <c r="R31" s="56">
        <f t="shared" si="6"/>
        <v>0.10204999999999999</v>
      </c>
      <c r="S31" s="129">
        <v>0.15</v>
      </c>
      <c r="T31" s="54" t="s">
        <v>122</v>
      </c>
      <c r="U31" s="41" t="str">
        <f t="shared" ca="1" si="7"/>
        <v>YES</v>
      </c>
      <c r="V31" s="41" t="str">
        <f t="shared" ca="1" si="8"/>
        <v>YES</v>
      </c>
      <c r="W31" s="41" t="str">
        <f t="shared" ca="1" si="9"/>
        <v>YES</v>
      </c>
      <c r="X31" s="132">
        <f t="shared" ca="1" si="10"/>
        <v>-9.8708665459007749E-2</v>
      </c>
    </row>
    <row r="32" spans="1:24" ht="11.25" customHeight="1" x14ac:dyDescent="0.2">
      <c r="A32" s="54" t="s">
        <v>123</v>
      </c>
      <c r="B32" s="55" t="str">
        <f t="shared" ca="1" si="2"/>
        <v>Norway</v>
      </c>
      <c r="C32" s="56">
        <f t="shared" ca="1" si="12"/>
        <v>0.58108336885854495</v>
      </c>
      <c r="D32" s="56">
        <f t="shared" ca="1" si="12"/>
        <v>0.59783615857750083</v>
      </c>
      <c r="E32" s="56">
        <f t="shared" ca="1" si="12"/>
        <v>0.60251127910228364</v>
      </c>
      <c r="F32" s="56">
        <f t="shared" ca="1" si="12"/>
        <v>0.60161789892176476</v>
      </c>
      <c r="G32" s="56">
        <f t="shared" ca="1" si="12"/>
        <v>0.61764071720409819</v>
      </c>
      <c r="H32" s="56">
        <f t="shared" ca="1" si="12"/>
        <v>0.64849473443404015</v>
      </c>
      <c r="I32" s="56">
        <f t="shared" ca="1" si="12"/>
        <v>0.61150558240549124</v>
      </c>
      <c r="J32" s="56">
        <f t="shared" ca="1" si="12"/>
        <v>0.64705814232244718</v>
      </c>
      <c r="K32" s="56">
        <f t="shared" ca="1" si="12"/>
        <v>0.65856097760978949</v>
      </c>
      <c r="L32" s="56">
        <f t="shared" ca="1" si="12"/>
        <v>0.65533505502189715</v>
      </c>
      <c r="M32" s="58">
        <f t="shared" ca="1" si="1"/>
        <v>0.65280955996611834</v>
      </c>
      <c r="N32" s="57">
        <v>0.58199999999999996</v>
      </c>
      <c r="O32" s="56">
        <f t="shared" si="3"/>
        <v>0.60060000000000002</v>
      </c>
      <c r="P32" s="56">
        <f t="shared" si="4"/>
        <v>0.6099</v>
      </c>
      <c r="Q32" s="56">
        <f t="shared" si="5"/>
        <v>0.62385000000000002</v>
      </c>
      <c r="R32" s="56">
        <f t="shared" si="6"/>
        <v>0.64244999999999997</v>
      </c>
      <c r="S32" s="130">
        <v>0.67500000000000004</v>
      </c>
      <c r="T32" s="54" t="s">
        <v>123</v>
      </c>
      <c r="U32" s="41" t="str">
        <f t="shared" ca="1" si="7"/>
        <v>YES</v>
      </c>
      <c r="V32" s="41" t="str">
        <f t="shared" ca="1" si="8"/>
        <v>YES</v>
      </c>
      <c r="W32" s="41" t="str">
        <f t="shared" ca="1" si="9"/>
        <v>YES</v>
      </c>
      <c r="X32" s="131">
        <f t="shared" ca="1" si="10"/>
        <v>-1.9664944978102894E-2</v>
      </c>
    </row>
    <row r="33" spans="1:20" ht="11.25" customHeight="1" x14ac:dyDescent="0.2">
      <c r="A33" s="59"/>
      <c r="B33" s="59" t="s">
        <v>124</v>
      </c>
      <c r="C33" s="61"/>
      <c r="D33" s="61"/>
      <c r="E33" s="61"/>
      <c r="F33" s="61"/>
      <c r="G33" s="61"/>
      <c r="H33" s="61"/>
      <c r="I33" s="61"/>
      <c r="J33" s="61"/>
      <c r="K33" s="61"/>
      <c r="L33" s="61"/>
      <c r="M33" s="61"/>
      <c r="N33" s="62"/>
      <c r="O33" s="61"/>
      <c r="P33" s="61"/>
      <c r="Q33" s="61"/>
      <c r="R33" s="61"/>
      <c r="S33" s="61"/>
      <c r="T33" s="61"/>
    </row>
    <row r="34" spans="1:20" ht="11.25" customHeight="1" x14ac:dyDescent="0.2">
      <c r="A34" s="60"/>
    </row>
    <row r="35" spans="1:20" ht="15" customHeight="1" x14ac:dyDescent="0.2">
      <c r="A35" s="107" t="s">
        <v>128</v>
      </c>
      <c r="B35" s="42"/>
      <c r="O35" s="42"/>
      <c r="P35" s="42"/>
      <c r="Q35" s="42"/>
      <c r="R35" s="42"/>
    </row>
    <row r="36" spans="1:20" ht="11.25" customHeight="1" x14ac:dyDescent="0.2">
      <c r="A36" s="109"/>
      <c r="B36" s="109"/>
      <c r="C36" s="110">
        <v>2004</v>
      </c>
      <c r="D36" s="110">
        <v>2005</v>
      </c>
      <c r="E36" s="110">
        <v>2006</v>
      </c>
      <c r="F36" s="110">
        <v>2007</v>
      </c>
      <c r="G36" s="110">
        <v>2008</v>
      </c>
      <c r="H36" s="110">
        <v>2009</v>
      </c>
      <c r="I36" s="110">
        <v>2010</v>
      </c>
      <c r="J36" s="110">
        <v>2011</v>
      </c>
      <c r="K36" s="110">
        <v>2012</v>
      </c>
      <c r="L36" s="110">
        <v>2013</v>
      </c>
      <c r="M36" s="111" t="s">
        <v>88</v>
      </c>
      <c r="O36" s="42"/>
      <c r="P36" s="42"/>
      <c r="Q36" s="42"/>
      <c r="R36" s="42"/>
    </row>
    <row r="37" spans="1:20" ht="11.25" customHeight="1" x14ac:dyDescent="0.2">
      <c r="A37" s="66" t="s">
        <v>93</v>
      </c>
      <c r="B37" s="108" t="str">
        <f t="shared" ref="B37:B66" ca="1" si="13">INDIRECT($A37 &amp; "!R1C" &amp; 8,FALSE)</f>
        <v>EU28</v>
      </c>
      <c r="C37" s="67">
        <f t="shared" ref="C37:L46" ca="1" si="14">INDIRECT($A37 &amp; "!R30C" &amp; C$104-2001,FALSE)</f>
        <v>9.9117296020761469E-3</v>
      </c>
      <c r="D37" s="67">
        <f t="shared" ca="1" si="14"/>
        <v>1.4076028125069489E-2</v>
      </c>
      <c r="E37" s="67">
        <f t="shared" ca="1" si="14"/>
        <v>2.0835652040990239E-2</v>
      </c>
      <c r="F37" s="67">
        <f t="shared" ca="1" si="14"/>
        <v>2.7806383225656608E-2</v>
      </c>
      <c r="G37" s="67">
        <f t="shared" ca="1" si="14"/>
        <v>3.5193303103975379E-2</v>
      </c>
      <c r="H37" s="67">
        <f t="shared" ca="1" si="14"/>
        <v>4.2701632031207706E-2</v>
      </c>
      <c r="I37" s="67">
        <f t="shared" ca="1" si="14"/>
        <v>4.7772454091076888E-2</v>
      </c>
      <c r="J37" s="67">
        <f t="shared" ca="1" si="14"/>
        <v>3.3850165916434853E-2</v>
      </c>
      <c r="K37" s="67">
        <f t="shared" ca="1" si="14"/>
        <v>5.057543431561648E-2</v>
      </c>
      <c r="L37" s="67">
        <f t="shared" ca="1" si="14"/>
        <v>5.3537132030480723E-2</v>
      </c>
      <c r="M37" s="80">
        <v>0.1</v>
      </c>
      <c r="O37" s="42"/>
      <c r="P37" s="42"/>
      <c r="Q37" s="42"/>
      <c r="R37" s="42"/>
    </row>
    <row r="38" spans="1:20" ht="11.25" customHeight="1" x14ac:dyDescent="0.2">
      <c r="A38" s="68" t="s">
        <v>95</v>
      </c>
      <c r="B38" s="69" t="str">
        <f t="shared" ca="1" si="13"/>
        <v>Belgium</v>
      </c>
      <c r="C38" s="70">
        <f t="shared" ca="1" si="14"/>
        <v>2.1327273953955284E-3</v>
      </c>
      <c r="D38" s="70">
        <f t="shared" ca="1" si="14"/>
        <v>2.4635233511137908E-3</v>
      </c>
      <c r="E38" s="70">
        <f t="shared" ca="1" si="14"/>
        <v>2.3766109680146102E-3</v>
      </c>
      <c r="F38" s="70">
        <f t="shared" ca="1" si="14"/>
        <v>1.2977064327880846E-2</v>
      </c>
      <c r="G38" s="70">
        <f t="shared" ca="1" si="14"/>
        <v>1.337312791812623E-2</v>
      </c>
      <c r="H38" s="70">
        <f t="shared" ca="1" si="14"/>
        <v>3.3520965121080215E-2</v>
      </c>
      <c r="I38" s="70">
        <f t="shared" ca="1" si="14"/>
        <v>4.1566070885023308E-2</v>
      </c>
      <c r="J38" s="70">
        <f t="shared" ca="1" si="14"/>
        <v>4.0390207347976312E-2</v>
      </c>
      <c r="K38" s="70">
        <f t="shared" ca="1" si="14"/>
        <v>4.4493868049051838E-2</v>
      </c>
      <c r="L38" s="70">
        <f t="shared" ca="1" si="14"/>
        <v>4.3368322655741372E-2</v>
      </c>
      <c r="M38" s="81">
        <v>0.1</v>
      </c>
      <c r="O38" s="42"/>
      <c r="P38" s="42"/>
      <c r="Q38" s="42"/>
      <c r="R38" s="42"/>
    </row>
    <row r="39" spans="1:20" ht="11.25" customHeight="1" x14ac:dyDescent="0.2">
      <c r="A39" s="50" t="s">
        <v>96</v>
      </c>
      <c r="B39" s="51" t="str">
        <f t="shared" ca="1" si="13"/>
        <v>Bulgaria</v>
      </c>
      <c r="C39" s="72">
        <f t="shared" ca="1" si="14"/>
        <v>3.794182033807041E-3</v>
      </c>
      <c r="D39" s="72">
        <f t="shared" ca="1" si="14"/>
        <v>3.4956911266980891E-3</v>
      </c>
      <c r="E39" s="72">
        <f t="shared" ca="1" si="14"/>
        <v>5.6362743373230707E-3</v>
      </c>
      <c r="F39" s="72">
        <f t="shared" ca="1" si="14"/>
        <v>4.4389058430120074E-3</v>
      </c>
      <c r="G39" s="72">
        <f t="shared" ca="1" si="14"/>
        <v>4.8644335415673296E-3</v>
      </c>
      <c r="H39" s="72">
        <f t="shared" ca="1" si="14"/>
        <v>5.4467726957628786E-3</v>
      </c>
      <c r="I39" s="72">
        <f t="shared" ca="1" si="14"/>
        <v>9.9202796765770068E-3</v>
      </c>
      <c r="J39" s="72">
        <f t="shared" ca="1" si="14"/>
        <v>3.7697051031537203E-3</v>
      </c>
      <c r="K39" s="72">
        <f t="shared" ca="1" si="14"/>
        <v>2.6896828242234639E-3</v>
      </c>
      <c r="L39" s="72">
        <f t="shared" ca="1" si="14"/>
        <v>5.6287100638997528E-2</v>
      </c>
      <c r="M39" s="82">
        <v>0.1</v>
      </c>
      <c r="O39" s="42"/>
      <c r="P39" s="42"/>
      <c r="Q39" s="42"/>
      <c r="R39" s="42"/>
    </row>
    <row r="40" spans="1:20" ht="11.25" customHeight="1" x14ac:dyDescent="0.2">
      <c r="A40" s="50" t="s">
        <v>97</v>
      </c>
      <c r="B40" s="51" t="str">
        <f t="shared" ca="1" si="13"/>
        <v>Czech Republic</v>
      </c>
      <c r="C40" s="72">
        <f t="shared" ca="1" si="14"/>
        <v>1.1327264006946534E-2</v>
      </c>
      <c r="D40" s="72">
        <f t="shared" ca="1" si="14"/>
        <v>5.3844797951292482E-3</v>
      </c>
      <c r="E40" s="72">
        <f t="shared" ca="1" si="14"/>
        <v>7.964528949215911E-3</v>
      </c>
      <c r="F40" s="72">
        <f t="shared" ca="1" si="14"/>
        <v>9.8783813288028672E-3</v>
      </c>
      <c r="G40" s="72">
        <f t="shared" ca="1" si="14"/>
        <v>2.2745510351228931E-2</v>
      </c>
      <c r="H40" s="72">
        <f t="shared" ca="1" si="14"/>
        <v>3.7327512677241763E-2</v>
      </c>
      <c r="I40" s="72">
        <f t="shared" ca="1" si="14"/>
        <v>4.6234655653747479E-2</v>
      </c>
      <c r="J40" s="72">
        <f t="shared" ca="1" si="14"/>
        <v>6.6419534966075224E-3</v>
      </c>
      <c r="K40" s="72">
        <f t="shared" ca="1" si="14"/>
        <v>5.5858215068949259E-2</v>
      </c>
      <c r="L40" s="72">
        <f t="shared" ca="1" si="14"/>
        <v>5.687011848982744E-2</v>
      </c>
      <c r="M40" s="82">
        <v>0.1</v>
      </c>
      <c r="O40" s="42"/>
      <c r="P40" s="42"/>
      <c r="Q40" s="42"/>
      <c r="R40" s="42"/>
    </row>
    <row r="41" spans="1:20" ht="11.25" customHeight="1" x14ac:dyDescent="0.2">
      <c r="A41" s="50" t="s">
        <v>98</v>
      </c>
      <c r="B41" s="51" t="str">
        <f t="shared" ca="1" si="13"/>
        <v>Denmark</v>
      </c>
      <c r="C41" s="72">
        <f t="shared" ca="1" si="14"/>
        <v>1.7862514134333388E-3</v>
      </c>
      <c r="D41" s="72">
        <f t="shared" ca="1" si="14"/>
        <v>1.7787009199400866E-3</v>
      </c>
      <c r="E41" s="72">
        <f t="shared" ca="1" si="14"/>
        <v>2.5717891016582661E-3</v>
      </c>
      <c r="F41" s="72">
        <f t="shared" ca="1" si="14"/>
        <v>2.9724220641907692E-3</v>
      </c>
      <c r="G41" s="72">
        <f t="shared" ca="1" si="14"/>
        <v>2.8922009267151314E-3</v>
      </c>
      <c r="H41" s="72">
        <f t="shared" ca="1" si="14"/>
        <v>3.8827219659974127E-3</v>
      </c>
      <c r="I41" s="72">
        <f t="shared" ca="1" si="14"/>
        <v>8.5123327839655913E-3</v>
      </c>
      <c r="J41" s="72">
        <f t="shared" ca="1" si="14"/>
        <v>3.2907040814841131E-2</v>
      </c>
      <c r="K41" s="72">
        <f t="shared" ca="1" si="14"/>
        <v>5.5368559427928767E-2</v>
      </c>
      <c r="L41" s="72">
        <f t="shared" ca="1" si="14"/>
        <v>5.6984818733850091E-2</v>
      </c>
      <c r="M41" s="82">
        <v>0.1</v>
      </c>
      <c r="O41" s="42"/>
      <c r="P41" s="42"/>
      <c r="Q41" s="42"/>
      <c r="R41" s="42"/>
    </row>
    <row r="42" spans="1:20" ht="11.25" customHeight="1" x14ac:dyDescent="0.2">
      <c r="A42" s="50" t="s">
        <v>99</v>
      </c>
      <c r="B42" s="51" t="str">
        <f t="shared" ca="1" si="13"/>
        <v>Germany</v>
      </c>
      <c r="C42" s="72">
        <f t="shared" ca="1" si="14"/>
        <v>1.9218164833829262E-2</v>
      </c>
      <c r="D42" s="72">
        <f t="shared" ca="1" si="14"/>
        <v>3.719298005571256E-2</v>
      </c>
      <c r="E42" s="72">
        <f t="shared" ca="1" si="14"/>
        <v>6.4480842149331905E-2</v>
      </c>
      <c r="F42" s="72">
        <f t="shared" ca="1" si="14"/>
        <v>7.4287394322236841E-2</v>
      </c>
      <c r="G42" s="72">
        <f t="shared" ca="1" si="14"/>
        <v>5.9546674551536803E-2</v>
      </c>
      <c r="H42" s="72">
        <f t="shared" ca="1" si="14"/>
        <v>5.5046366059826476E-2</v>
      </c>
      <c r="I42" s="72">
        <f t="shared" ca="1" si="14"/>
        <v>5.9827188669628384E-2</v>
      </c>
      <c r="J42" s="72">
        <f t="shared" ca="1" si="14"/>
        <v>5.8732384844978475E-2</v>
      </c>
      <c r="K42" s="72">
        <f t="shared" ca="1" si="14"/>
        <v>6.882981186902902E-2</v>
      </c>
      <c r="L42" s="72">
        <f t="shared" ca="1" si="14"/>
        <v>6.3340860730273785E-2</v>
      </c>
      <c r="M42" s="82">
        <v>0.1</v>
      </c>
      <c r="O42" s="42"/>
      <c r="P42" s="42"/>
      <c r="Q42" s="42"/>
      <c r="R42" s="42"/>
    </row>
    <row r="43" spans="1:20" ht="11.25" customHeight="1" x14ac:dyDescent="0.2">
      <c r="A43" s="50" t="s">
        <v>100</v>
      </c>
      <c r="B43" s="51" t="str">
        <f t="shared" ca="1" si="13"/>
        <v>Estonia</v>
      </c>
      <c r="C43" s="72">
        <f t="shared" ca="1" si="14"/>
        <v>1.4344099175310284E-3</v>
      </c>
      <c r="D43" s="72">
        <f t="shared" ca="1" si="14"/>
        <v>1.7786145306610958E-3</v>
      </c>
      <c r="E43" s="72">
        <f t="shared" ca="1" si="14"/>
        <v>1.3328496659286624E-3</v>
      </c>
      <c r="F43" s="72">
        <f t="shared" ca="1" si="14"/>
        <v>1.2152149784327669E-3</v>
      </c>
      <c r="G43" s="72">
        <f t="shared" ca="1" si="14"/>
        <v>1.3462476104136687E-3</v>
      </c>
      <c r="H43" s="72">
        <f t="shared" ca="1" si="14"/>
        <v>2.4572603971489229E-3</v>
      </c>
      <c r="I43" s="72">
        <f t="shared" ca="1" si="14"/>
        <v>2.4104706431343943E-3</v>
      </c>
      <c r="J43" s="72">
        <f t="shared" ca="1" si="14"/>
        <v>2.4711693982558155E-3</v>
      </c>
      <c r="K43" s="72">
        <f t="shared" ca="1" si="14"/>
        <v>2.5110877022014246E-3</v>
      </c>
      <c r="L43" s="72">
        <f t="shared" ca="1" si="14"/>
        <v>2.3988617452675954E-3</v>
      </c>
      <c r="M43" s="82">
        <v>0.1</v>
      </c>
      <c r="O43" s="42"/>
      <c r="P43" s="42"/>
      <c r="Q43" s="42"/>
      <c r="R43" s="42"/>
    </row>
    <row r="44" spans="1:20" ht="11.25" customHeight="1" x14ac:dyDescent="0.2">
      <c r="A44" s="50" t="s">
        <v>101</v>
      </c>
      <c r="B44" s="51" t="str">
        <f t="shared" ca="1" si="13"/>
        <v>Ireland</v>
      </c>
      <c r="C44" s="72">
        <f t="shared" ca="1" si="14"/>
        <v>1.6324848044790778E-4</v>
      </c>
      <c r="D44" s="72">
        <f t="shared" ca="1" si="14"/>
        <v>4.432417073526054E-4</v>
      </c>
      <c r="E44" s="72">
        <f t="shared" ca="1" si="14"/>
        <v>7.5609645321594854E-4</v>
      </c>
      <c r="F44" s="72">
        <f t="shared" ca="1" si="14"/>
        <v>4.7436940528600129E-3</v>
      </c>
      <c r="G44" s="72">
        <f t="shared" ca="1" si="14"/>
        <v>1.265973779215015E-2</v>
      </c>
      <c r="H44" s="72">
        <f t="shared" ca="1" si="14"/>
        <v>1.9274683692917283E-2</v>
      </c>
      <c r="I44" s="72">
        <f t="shared" ca="1" si="14"/>
        <v>2.4183763980484652E-2</v>
      </c>
      <c r="J44" s="72">
        <f t="shared" ca="1" si="14"/>
        <v>3.8724091890729513E-2</v>
      </c>
      <c r="K44" s="72">
        <f t="shared" ca="1" si="14"/>
        <v>4.0716677611888241E-2</v>
      </c>
      <c r="L44" s="72">
        <f t="shared" ca="1" si="14"/>
        <v>5.0169592262714266E-2</v>
      </c>
      <c r="M44" s="82">
        <v>0.1</v>
      </c>
      <c r="O44" s="42"/>
      <c r="P44" s="42"/>
      <c r="Q44" s="42"/>
      <c r="R44" s="42"/>
    </row>
    <row r="45" spans="1:20" ht="11.25" customHeight="1" x14ac:dyDescent="0.2">
      <c r="A45" s="50" t="s">
        <v>102</v>
      </c>
      <c r="B45" s="51" t="str">
        <f t="shared" ca="1" si="13"/>
        <v>Greece</v>
      </c>
      <c r="C45" s="72">
        <f t="shared" ca="1" si="14"/>
        <v>4.6374317026449556E-4</v>
      </c>
      <c r="D45" s="72">
        <f t="shared" ca="1" si="14"/>
        <v>3.77227929282203E-4</v>
      </c>
      <c r="E45" s="72">
        <f t="shared" ca="1" si="14"/>
        <v>7.1793076059728702E-3</v>
      </c>
      <c r="F45" s="72">
        <f t="shared" ca="1" si="14"/>
        <v>1.2444998625531046E-2</v>
      </c>
      <c r="G45" s="72">
        <f t="shared" ca="1" si="14"/>
        <v>1.0383723281573833E-2</v>
      </c>
      <c r="H45" s="72">
        <f t="shared" ca="1" si="14"/>
        <v>1.0761897273680871E-2</v>
      </c>
      <c r="I45" s="72">
        <f t="shared" ca="1" si="14"/>
        <v>1.9066799420888094E-2</v>
      </c>
      <c r="J45" s="72">
        <f t="shared" ca="1" si="14"/>
        <v>7.2145942919371233E-3</v>
      </c>
      <c r="K45" s="72">
        <f t="shared" ca="1" si="14"/>
        <v>1.0288396941115989E-2</v>
      </c>
      <c r="L45" s="72">
        <f t="shared" ca="1" si="14"/>
        <v>1.0633408706446584E-2</v>
      </c>
      <c r="M45" s="82">
        <v>0.1</v>
      </c>
      <c r="O45" s="42"/>
      <c r="P45" s="42"/>
      <c r="Q45" s="42"/>
      <c r="R45" s="42"/>
    </row>
    <row r="46" spans="1:20" ht="11.25" customHeight="1" x14ac:dyDescent="0.2">
      <c r="A46" s="50" t="s">
        <v>103</v>
      </c>
      <c r="B46" s="51" t="str">
        <f t="shared" ca="1" si="13"/>
        <v>Spain</v>
      </c>
      <c r="C46" s="72">
        <f t="shared" ca="1" si="14"/>
        <v>7.8007437817502103E-3</v>
      </c>
      <c r="D46" s="72">
        <f t="shared" ca="1" si="14"/>
        <v>1.0031091463765233E-2</v>
      </c>
      <c r="E46" s="72">
        <f t="shared" ca="1" si="14"/>
        <v>6.642368359441762E-3</v>
      </c>
      <c r="F46" s="72">
        <f t="shared" ca="1" si="14"/>
        <v>1.1845282778936808E-2</v>
      </c>
      <c r="G46" s="72">
        <f t="shared" ca="1" si="14"/>
        <v>1.9348140796177492E-2</v>
      </c>
      <c r="H46" s="72">
        <f t="shared" ca="1" si="14"/>
        <v>3.4531499975768723E-2</v>
      </c>
      <c r="I46" s="72">
        <f t="shared" ca="1" si="14"/>
        <v>4.7095000824505046E-2</v>
      </c>
      <c r="J46" s="72">
        <f t="shared" ca="1" si="14"/>
        <v>3.6185485995660245E-3</v>
      </c>
      <c r="K46" s="72">
        <f t="shared" ca="1" si="14"/>
        <v>4.1561310374943787E-3</v>
      </c>
      <c r="L46" s="72">
        <f t="shared" ca="1" si="14"/>
        <v>4.4276813173786279E-3</v>
      </c>
      <c r="M46" s="82">
        <v>0.1</v>
      </c>
      <c r="O46" s="42"/>
      <c r="P46" s="42"/>
      <c r="Q46" s="42"/>
      <c r="R46" s="42"/>
    </row>
    <row r="47" spans="1:20" ht="11.25" customHeight="1" x14ac:dyDescent="0.2">
      <c r="A47" s="50" t="s">
        <v>104</v>
      </c>
      <c r="B47" s="51" t="str">
        <f t="shared" ca="1" si="13"/>
        <v>France</v>
      </c>
      <c r="C47" s="72">
        <f t="shared" ref="C47:L56" ca="1" si="15">INDIRECT($A47 &amp; "!R30C" &amp; C$104-2001,FALSE)</f>
        <v>1.1220555000382867E-2</v>
      </c>
      <c r="D47" s="72">
        <f t="shared" ca="1" si="15"/>
        <v>1.7089387604449582E-2</v>
      </c>
      <c r="E47" s="72">
        <f t="shared" ca="1" si="15"/>
        <v>1.979633391728575E-2</v>
      </c>
      <c r="F47" s="72">
        <f t="shared" ca="1" si="15"/>
        <v>3.6055930666905614E-2</v>
      </c>
      <c r="G47" s="72">
        <f t="shared" ca="1" si="15"/>
        <v>5.7690138562326895E-2</v>
      </c>
      <c r="H47" s="72">
        <f t="shared" ca="1" si="15"/>
        <v>6.1667584587944517E-2</v>
      </c>
      <c r="I47" s="72">
        <f t="shared" ca="1" si="15"/>
        <v>6.0773668661655178E-2</v>
      </c>
      <c r="J47" s="72">
        <f t="shared" ca="1" si="15"/>
        <v>4.7514126306835549E-3</v>
      </c>
      <c r="K47" s="72">
        <f t="shared" ca="1" si="15"/>
        <v>7.0811911382581652E-2</v>
      </c>
      <c r="L47" s="72">
        <f t="shared" ca="1" si="15"/>
        <v>7.2232486340349775E-2</v>
      </c>
      <c r="M47" s="82">
        <v>0.1</v>
      </c>
      <c r="O47" s="42"/>
      <c r="P47" s="42"/>
      <c r="Q47" s="42"/>
      <c r="R47" s="42"/>
    </row>
    <row r="48" spans="1:20" ht="11.25" customHeight="1" x14ac:dyDescent="0.2">
      <c r="A48" s="50" t="s">
        <v>105</v>
      </c>
      <c r="B48" s="51" t="str">
        <f t="shared" ca="1" si="13"/>
        <v>Croatia</v>
      </c>
      <c r="C48" s="72">
        <f t="shared" ca="1" si="15"/>
        <v>3.938552154777464E-3</v>
      </c>
      <c r="D48" s="72">
        <f t="shared" ca="1" si="15"/>
        <v>4.0993356369470567E-3</v>
      </c>
      <c r="E48" s="72">
        <f t="shared" ca="1" si="15"/>
        <v>3.9556157341863064E-3</v>
      </c>
      <c r="F48" s="72">
        <f t="shared" ca="1" si="15"/>
        <v>5.3948291234389269E-3</v>
      </c>
      <c r="G48" s="72">
        <f t="shared" ca="1" si="15"/>
        <v>5.5804081447656199E-3</v>
      </c>
      <c r="H48" s="72">
        <f t="shared" ca="1" si="15"/>
        <v>7.3079337274741486E-3</v>
      </c>
      <c r="I48" s="72">
        <f t="shared" ca="1" si="15"/>
        <v>5.2299264126750237E-3</v>
      </c>
      <c r="J48" s="72">
        <f t="shared" ca="1" si="15"/>
        <v>3.9807732424909717E-3</v>
      </c>
      <c r="K48" s="72">
        <f t="shared" ca="1" si="15"/>
        <v>4.0490297688623783E-3</v>
      </c>
      <c r="L48" s="72">
        <f t="shared" ca="1" si="15"/>
        <v>2.1471573788406421E-2</v>
      </c>
      <c r="M48" s="82">
        <v>0.1</v>
      </c>
      <c r="O48" s="42"/>
      <c r="P48" s="42"/>
      <c r="Q48" s="42"/>
      <c r="R48" s="42"/>
    </row>
    <row r="49" spans="1:18" ht="11.25" customHeight="1" x14ac:dyDescent="0.2">
      <c r="A49" s="50" t="s">
        <v>106</v>
      </c>
      <c r="B49" s="51" t="str">
        <f t="shared" ca="1" si="13"/>
        <v>Italy</v>
      </c>
      <c r="C49" s="72">
        <f t="shared" ca="1" si="15"/>
        <v>9.8064363209405918E-3</v>
      </c>
      <c r="D49" s="72">
        <f t="shared" ca="1" si="15"/>
        <v>8.0704988997251977E-3</v>
      </c>
      <c r="E49" s="72">
        <f t="shared" ca="1" si="15"/>
        <v>8.6210823399146489E-3</v>
      </c>
      <c r="F49" s="72">
        <f t="shared" ca="1" si="15"/>
        <v>8.2492197857072114E-3</v>
      </c>
      <c r="G49" s="72">
        <f t="shared" ca="1" si="15"/>
        <v>2.3362465489654097E-2</v>
      </c>
      <c r="H49" s="72">
        <f t="shared" ca="1" si="15"/>
        <v>3.6903319895504057E-2</v>
      </c>
      <c r="I49" s="72">
        <f t="shared" ca="1" si="15"/>
        <v>4.5887773768647548E-2</v>
      </c>
      <c r="J49" s="72">
        <f t="shared" ca="1" si="15"/>
        <v>4.68682404447422E-2</v>
      </c>
      <c r="K49" s="72">
        <f t="shared" ca="1" si="15"/>
        <v>5.7553947335029047E-2</v>
      </c>
      <c r="L49" s="72">
        <f t="shared" ca="1" si="15"/>
        <v>4.9722853109870284E-2</v>
      </c>
      <c r="M49" s="82">
        <v>0.1</v>
      </c>
      <c r="O49" s="42"/>
      <c r="P49" s="42"/>
      <c r="Q49" s="42"/>
      <c r="R49" s="42"/>
    </row>
    <row r="50" spans="1:18" ht="11.25" customHeight="1" x14ac:dyDescent="0.2">
      <c r="A50" s="50" t="s">
        <v>107</v>
      </c>
      <c r="B50" s="51" t="str">
        <f t="shared" ca="1" si="13"/>
        <v>Cyprus</v>
      </c>
      <c r="C50" s="72">
        <f t="shared" ca="1" si="15"/>
        <v>0</v>
      </c>
      <c r="D50" s="72">
        <f t="shared" ca="1" si="15"/>
        <v>0</v>
      </c>
      <c r="E50" s="72">
        <f t="shared" ca="1" si="15"/>
        <v>0</v>
      </c>
      <c r="F50" s="72">
        <f t="shared" ca="1" si="15"/>
        <v>0</v>
      </c>
      <c r="G50" s="72">
        <f t="shared" ca="1" si="15"/>
        <v>1.9207683073229294E-2</v>
      </c>
      <c r="H50" s="72">
        <f t="shared" ca="1" si="15"/>
        <v>2.0355328306527299E-2</v>
      </c>
      <c r="I50" s="72">
        <f t="shared" ca="1" si="15"/>
        <v>1.993913649908071E-2</v>
      </c>
      <c r="J50" s="72">
        <f t="shared" ca="1" si="15"/>
        <v>0</v>
      </c>
      <c r="K50" s="72">
        <f t="shared" ca="1" si="15"/>
        <v>0</v>
      </c>
      <c r="L50" s="72">
        <f t="shared" ca="1" si="15"/>
        <v>1.1265667018655405E-2</v>
      </c>
      <c r="M50" s="82">
        <v>0.1</v>
      </c>
      <c r="O50" s="42"/>
      <c r="P50" s="42"/>
      <c r="Q50" s="42"/>
      <c r="R50" s="42"/>
    </row>
    <row r="51" spans="1:18" ht="11.25" customHeight="1" x14ac:dyDescent="0.2">
      <c r="A51" s="50" t="s">
        <v>108</v>
      </c>
      <c r="B51" s="51" t="str">
        <f t="shared" ca="1" si="13"/>
        <v>Latvia</v>
      </c>
      <c r="C51" s="72">
        <f t="shared" ca="1" si="15"/>
        <v>1.0804683703805568E-2</v>
      </c>
      <c r="D51" s="72">
        <f t="shared" ca="1" si="15"/>
        <v>1.3463593765367324E-2</v>
      </c>
      <c r="E51" s="72">
        <f t="shared" ca="1" si="15"/>
        <v>1.2152500588723657E-2</v>
      </c>
      <c r="F51" s="72">
        <f t="shared" ca="1" si="15"/>
        <v>9.1064056291649334E-3</v>
      </c>
      <c r="G51" s="72">
        <f t="shared" ca="1" si="15"/>
        <v>9.2810461808112074E-3</v>
      </c>
      <c r="H51" s="72">
        <f t="shared" ca="1" si="15"/>
        <v>1.1340473479376225E-2</v>
      </c>
      <c r="I51" s="72">
        <f t="shared" ca="1" si="15"/>
        <v>3.2715471044668085E-2</v>
      </c>
      <c r="J51" s="72">
        <f t="shared" ca="1" si="15"/>
        <v>3.2420218728525317E-2</v>
      </c>
      <c r="K51" s="72">
        <f t="shared" ca="1" si="15"/>
        <v>3.0964740975579635E-2</v>
      </c>
      <c r="L51" s="72">
        <f t="shared" ca="1" si="15"/>
        <v>3.0798129131519553E-2</v>
      </c>
      <c r="M51" s="82">
        <v>0.1</v>
      </c>
      <c r="O51" s="42"/>
      <c r="P51" s="42"/>
      <c r="Q51" s="42"/>
      <c r="R51" s="42"/>
    </row>
    <row r="52" spans="1:18" ht="11.25" customHeight="1" x14ac:dyDescent="0.2">
      <c r="A52" s="50" t="s">
        <v>109</v>
      </c>
      <c r="B52" s="51" t="str">
        <f t="shared" ca="1" si="13"/>
        <v>Lithuania</v>
      </c>
      <c r="C52" s="72">
        <f t="shared" ca="1" si="15"/>
        <v>2.6588870580554749E-3</v>
      </c>
      <c r="D52" s="72">
        <f t="shared" ca="1" si="15"/>
        <v>4.7863835986296684E-3</v>
      </c>
      <c r="E52" s="72">
        <f t="shared" ca="1" si="15"/>
        <v>1.7371175638936191E-2</v>
      </c>
      <c r="F52" s="72">
        <f t="shared" ca="1" si="15"/>
        <v>3.6840895087623976E-2</v>
      </c>
      <c r="G52" s="72">
        <f t="shared" ca="1" si="15"/>
        <v>4.1810217730433141E-2</v>
      </c>
      <c r="H52" s="72">
        <f t="shared" ca="1" si="15"/>
        <v>4.3114065882204559E-2</v>
      </c>
      <c r="I52" s="72">
        <f t="shared" ca="1" si="15"/>
        <v>3.6390201788309394E-2</v>
      </c>
      <c r="J52" s="72">
        <f t="shared" ca="1" si="15"/>
        <v>3.6616973492254491E-2</v>
      </c>
      <c r="K52" s="72">
        <f t="shared" ca="1" si="15"/>
        <v>4.7858162510304718E-2</v>
      </c>
      <c r="L52" s="72">
        <f t="shared" ca="1" si="15"/>
        <v>4.6470568092085787E-2</v>
      </c>
      <c r="M52" s="82">
        <v>0.1</v>
      </c>
      <c r="O52" s="42"/>
      <c r="P52" s="42"/>
      <c r="Q52" s="42"/>
      <c r="R52" s="42"/>
    </row>
    <row r="53" spans="1:18" ht="11.25" customHeight="1" x14ac:dyDescent="0.2">
      <c r="A53" s="50" t="s">
        <v>110</v>
      </c>
      <c r="B53" s="51" t="str">
        <f t="shared" ca="1" si="13"/>
        <v>Luxembourg</v>
      </c>
      <c r="C53" s="72">
        <f t="shared" ca="1" si="15"/>
        <v>6.4425673101684423E-4</v>
      </c>
      <c r="D53" s="72">
        <f t="shared" ca="1" si="15"/>
        <v>7.1770919256531869E-4</v>
      </c>
      <c r="E53" s="72">
        <f t="shared" ca="1" si="15"/>
        <v>8.2877167571051929E-4</v>
      </c>
      <c r="F53" s="72">
        <f t="shared" ca="1" si="15"/>
        <v>2.0852314154765867E-2</v>
      </c>
      <c r="G53" s="72">
        <f t="shared" ca="1" si="15"/>
        <v>2.0592250179087657E-2</v>
      </c>
      <c r="H53" s="72">
        <f t="shared" ca="1" si="15"/>
        <v>2.1075935315841201E-2</v>
      </c>
      <c r="I53" s="72">
        <f t="shared" ca="1" si="15"/>
        <v>1.9605178644832501E-2</v>
      </c>
      <c r="J53" s="72">
        <f t="shared" ca="1" si="15"/>
        <v>2.0525030034238469E-2</v>
      </c>
      <c r="K53" s="72">
        <f t="shared" ca="1" si="15"/>
        <v>2.2226822903782899E-2</v>
      </c>
      <c r="L53" s="120">
        <f t="shared" ca="1" si="15"/>
        <v>3.87953224670744E-2</v>
      </c>
      <c r="M53" s="82">
        <v>0.1</v>
      </c>
      <c r="O53" s="42"/>
      <c r="P53" s="42"/>
      <c r="Q53" s="42"/>
      <c r="R53" s="42"/>
    </row>
    <row r="54" spans="1:18" ht="11.25" customHeight="1" x14ac:dyDescent="0.2">
      <c r="A54" s="50" t="s">
        <v>111</v>
      </c>
      <c r="B54" s="51" t="str">
        <f t="shared" ca="1" si="13"/>
        <v>Hungary</v>
      </c>
      <c r="C54" s="72">
        <f t="shared" ca="1" si="15"/>
        <v>3.6956500007915825E-3</v>
      </c>
      <c r="D54" s="72">
        <f t="shared" ca="1" si="15"/>
        <v>4.0644813983943826E-3</v>
      </c>
      <c r="E54" s="72">
        <f t="shared" ca="1" si="15"/>
        <v>6.0404397901546109E-3</v>
      </c>
      <c r="F54" s="72">
        <f t="shared" ca="1" si="15"/>
        <v>1.0066067906333074E-2</v>
      </c>
      <c r="G54" s="72">
        <f t="shared" ca="1" si="15"/>
        <v>4.0212883629689458E-2</v>
      </c>
      <c r="H54" s="72">
        <f t="shared" ca="1" si="15"/>
        <v>4.156343523956274E-2</v>
      </c>
      <c r="I54" s="72">
        <f t="shared" ca="1" si="15"/>
        <v>4.6792843679407822E-2</v>
      </c>
      <c r="J54" s="72">
        <f t="shared" ca="1" si="15"/>
        <v>4.9962599983862911E-2</v>
      </c>
      <c r="K54" s="72">
        <f t="shared" ca="1" si="15"/>
        <v>4.5618715603299949E-2</v>
      </c>
      <c r="L54" s="72">
        <f t="shared" ca="1" si="15"/>
        <v>5.34821011237753E-2</v>
      </c>
      <c r="M54" s="82">
        <v>0.1</v>
      </c>
      <c r="O54" s="42"/>
      <c r="P54" s="42"/>
      <c r="Q54" s="42"/>
      <c r="R54" s="42"/>
    </row>
    <row r="55" spans="1:18" ht="11.25" customHeight="1" x14ac:dyDescent="0.2">
      <c r="A55" s="50" t="s">
        <v>112</v>
      </c>
      <c r="B55" s="51" t="str">
        <f t="shared" ca="1" si="13"/>
        <v>Malta</v>
      </c>
      <c r="C55" s="72">
        <f t="shared" ca="1" si="15"/>
        <v>0</v>
      </c>
      <c r="D55" s="72">
        <f t="shared" ca="1" si="15"/>
        <v>0</v>
      </c>
      <c r="E55" s="72">
        <f t="shared" ca="1" si="15"/>
        <v>0</v>
      </c>
      <c r="F55" s="72">
        <f t="shared" ca="1" si="15"/>
        <v>0</v>
      </c>
      <c r="G55" s="72">
        <f t="shared" ca="1" si="15"/>
        <v>0</v>
      </c>
      <c r="H55" s="72">
        <f t="shared" ca="1" si="15"/>
        <v>0</v>
      </c>
      <c r="I55" s="72">
        <f t="shared" ca="1" si="15"/>
        <v>4.9798370727218598E-3</v>
      </c>
      <c r="J55" s="72">
        <f t="shared" ca="1" si="15"/>
        <v>1.7654866454523025E-2</v>
      </c>
      <c r="K55" s="72">
        <f t="shared" ca="1" si="15"/>
        <v>3.1015087951658638E-2</v>
      </c>
      <c r="L55" s="72">
        <f t="shared" ca="1" si="15"/>
        <v>3.2597388363147531E-2</v>
      </c>
      <c r="M55" s="82">
        <v>0.1</v>
      </c>
      <c r="O55" s="42"/>
      <c r="P55" s="42"/>
      <c r="Q55" s="42"/>
      <c r="R55" s="42"/>
    </row>
    <row r="56" spans="1:18" ht="11.25" customHeight="1" x14ac:dyDescent="0.2">
      <c r="A56" s="50" t="s">
        <v>113</v>
      </c>
      <c r="B56" s="51" t="str">
        <f t="shared" ca="1" si="13"/>
        <v>Netherlands</v>
      </c>
      <c r="C56" s="72">
        <f t="shared" ca="1" si="15"/>
        <v>1.842751009105162E-3</v>
      </c>
      <c r="D56" s="72">
        <f t="shared" ca="1" si="15"/>
        <v>1.8071734845323095E-3</v>
      </c>
      <c r="E56" s="72">
        <f t="shared" ca="1" si="15"/>
        <v>5.4087457974593125E-3</v>
      </c>
      <c r="F56" s="72">
        <f t="shared" ca="1" si="15"/>
        <v>2.8842364418009657E-2</v>
      </c>
      <c r="G56" s="72">
        <f t="shared" ca="1" si="15"/>
        <v>2.6531538422342904E-2</v>
      </c>
      <c r="H56" s="72">
        <f t="shared" ca="1" si="15"/>
        <v>4.279805440916979E-2</v>
      </c>
      <c r="I56" s="72">
        <f t="shared" ca="1" si="15"/>
        <v>3.0574003223801192E-2</v>
      </c>
      <c r="J56" s="72">
        <f t="shared" ca="1" si="15"/>
        <v>4.5914234006251942E-2</v>
      </c>
      <c r="K56" s="72">
        <f t="shared" ca="1" si="15"/>
        <v>4.9618065463735039E-2</v>
      </c>
      <c r="L56" s="72">
        <f t="shared" ca="1" si="15"/>
        <v>5.0457429162148591E-2</v>
      </c>
      <c r="M56" s="82">
        <v>0.1</v>
      </c>
      <c r="O56" s="42"/>
      <c r="P56" s="42"/>
      <c r="Q56" s="42"/>
      <c r="R56" s="42"/>
    </row>
    <row r="57" spans="1:18" ht="11.25" customHeight="1" x14ac:dyDescent="0.2">
      <c r="A57" s="50" t="s">
        <v>114</v>
      </c>
      <c r="B57" s="51" t="str">
        <f t="shared" ca="1" si="13"/>
        <v>Austria</v>
      </c>
      <c r="C57" s="72">
        <f t="shared" ref="C57:L66" ca="1" si="16">INDIRECT($A57 &amp; "!R30C" &amp; C$104-2001,FALSE)</f>
        <v>2.5453414362395826E-2</v>
      </c>
      <c r="D57" s="72">
        <f t="shared" ca="1" si="16"/>
        <v>2.8341626277905384E-2</v>
      </c>
      <c r="E57" s="72">
        <f t="shared" ca="1" si="16"/>
        <v>5.5425405903388125E-2</v>
      </c>
      <c r="F57" s="72">
        <f t="shared" ca="1" si="16"/>
        <v>6.2747830607354185E-2</v>
      </c>
      <c r="G57" s="72">
        <f t="shared" ca="1" si="16"/>
        <v>7.4757023278567758E-2</v>
      </c>
      <c r="H57" s="72">
        <f t="shared" ca="1" si="16"/>
        <v>9.0525823969003022E-2</v>
      </c>
      <c r="I57" s="72">
        <f t="shared" ca="1" si="16"/>
        <v>8.708992685425071E-2</v>
      </c>
      <c r="J57" s="72">
        <f t="shared" ca="1" si="16"/>
        <v>7.7119307802242049E-2</v>
      </c>
      <c r="K57" s="72">
        <f t="shared" ca="1" si="16"/>
        <v>7.8066623932257106E-2</v>
      </c>
      <c r="L57" s="72">
        <f t="shared" ca="1" si="16"/>
        <v>7.4542758998036279E-2</v>
      </c>
      <c r="M57" s="82">
        <v>0.1</v>
      </c>
      <c r="O57" s="42"/>
      <c r="P57" s="42"/>
      <c r="Q57" s="42"/>
      <c r="R57" s="42"/>
    </row>
    <row r="58" spans="1:18" ht="11.25" customHeight="1" x14ac:dyDescent="0.2">
      <c r="A58" s="50" t="s">
        <v>115</v>
      </c>
      <c r="B58" s="51" t="str">
        <f t="shared" ca="1" si="13"/>
        <v>Poland</v>
      </c>
      <c r="C58" s="72">
        <f t="shared" ca="1" si="16"/>
        <v>6.9689641907220469E-3</v>
      </c>
      <c r="D58" s="72">
        <f t="shared" ca="1" si="16"/>
        <v>9.7761245169409663E-3</v>
      </c>
      <c r="E58" s="72">
        <f t="shared" ca="1" si="16"/>
        <v>1.2038521355263067E-2</v>
      </c>
      <c r="F58" s="72">
        <f t="shared" ca="1" si="16"/>
        <v>1.1517724053272619E-2</v>
      </c>
      <c r="G58" s="72">
        <f t="shared" ca="1" si="16"/>
        <v>3.5912171742301865E-2</v>
      </c>
      <c r="H58" s="72">
        <f t="shared" ca="1" si="16"/>
        <v>5.106455147982622E-2</v>
      </c>
      <c r="I58" s="72">
        <f t="shared" ca="1" si="16"/>
        <v>6.2810007957806641E-2</v>
      </c>
      <c r="J58" s="72">
        <f t="shared" ca="1" si="16"/>
        <v>6.5089081942706253E-2</v>
      </c>
      <c r="K58" s="72">
        <f t="shared" ca="1" si="16"/>
        <v>6.0873326532109008E-2</v>
      </c>
      <c r="L58" s="72">
        <f t="shared" ca="1" si="16"/>
        <v>6.0292442268057453E-2</v>
      </c>
      <c r="M58" s="82">
        <v>0.1</v>
      </c>
      <c r="O58" s="42"/>
      <c r="P58" s="42"/>
      <c r="Q58" s="42"/>
      <c r="R58" s="42"/>
    </row>
    <row r="59" spans="1:18" ht="11.25" customHeight="1" x14ac:dyDescent="0.2">
      <c r="A59" s="50" t="s">
        <v>116</v>
      </c>
      <c r="B59" s="51" t="str">
        <f t="shared" ca="1" si="13"/>
        <v>Portugal</v>
      </c>
      <c r="C59" s="72">
        <f t="shared" ca="1" si="16"/>
        <v>1.7045201951066051E-3</v>
      </c>
      <c r="D59" s="72">
        <f t="shared" ca="1" si="16"/>
        <v>1.8127586729535438E-3</v>
      </c>
      <c r="E59" s="72">
        <f t="shared" ca="1" si="16"/>
        <v>1.3476077281389255E-2</v>
      </c>
      <c r="F59" s="72">
        <f t="shared" ca="1" si="16"/>
        <v>2.1898379416312886E-2</v>
      </c>
      <c r="G59" s="72">
        <f t="shared" ca="1" si="16"/>
        <v>2.2903788302328684E-2</v>
      </c>
      <c r="H59" s="72">
        <f t="shared" ca="1" si="16"/>
        <v>3.6369694688943237E-2</v>
      </c>
      <c r="I59" s="72">
        <f t="shared" ca="1" si="16"/>
        <v>5.3010064419706883E-2</v>
      </c>
      <c r="J59" s="72">
        <f t="shared" ca="1" si="16"/>
        <v>3.6706104623838577E-3</v>
      </c>
      <c r="K59" s="72">
        <f t="shared" ca="1" si="16"/>
        <v>4.2461525690670084E-3</v>
      </c>
      <c r="L59" s="72">
        <f t="shared" ca="1" si="16"/>
        <v>6.6189138158971325E-3</v>
      </c>
      <c r="M59" s="82">
        <v>0.1</v>
      </c>
      <c r="O59" s="42"/>
      <c r="P59" s="42"/>
      <c r="Q59" s="42"/>
      <c r="R59" s="42"/>
    </row>
    <row r="60" spans="1:18" ht="11.25" customHeight="1" x14ac:dyDescent="0.2">
      <c r="A60" s="50" t="s">
        <v>117</v>
      </c>
      <c r="B60" s="51" t="str">
        <f t="shared" ca="1" si="13"/>
        <v>Romania</v>
      </c>
      <c r="C60" s="72">
        <f t="shared" ca="1" si="16"/>
        <v>9.2948604019037831E-3</v>
      </c>
      <c r="D60" s="72">
        <f t="shared" ca="1" si="16"/>
        <v>9.9491438135992077E-3</v>
      </c>
      <c r="E60" s="72">
        <f t="shared" ca="1" si="16"/>
        <v>7.9964336751204967E-3</v>
      </c>
      <c r="F60" s="72">
        <f t="shared" ca="1" si="16"/>
        <v>1.7768788174904272E-2</v>
      </c>
      <c r="G60" s="72">
        <f t="shared" ca="1" si="16"/>
        <v>2.6612399279726216E-2</v>
      </c>
      <c r="H60" s="72">
        <f t="shared" ca="1" si="16"/>
        <v>3.4973937913053886E-2</v>
      </c>
      <c r="I60" s="72">
        <f t="shared" ca="1" si="16"/>
        <v>3.1815778282170692E-2</v>
      </c>
      <c r="J60" s="72">
        <f t="shared" ca="1" si="16"/>
        <v>2.1476577226868444E-2</v>
      </c>
      <c r="K60" s="72">
        <f t="shared" ca="1" si="16"/>
        <v>4.0405758792616535E-2</v>
      </c>
      <c r="L60" s="72">
        <f t="shared" ca="1" si="16"/>
        <v>4.6492716335585958E-2</v>
      </c>
      <c r="M60" s="82">
        <v>0.1</v>
      </c>
      <c r="O60" s="42"/>
      <c r="P60" s="42"/>
      <c r="Q60" s="42"/>
      <c r="R60" s="42"/>
    </row>
    <row r="61" spans="1:18" ht="11.25" customHeight="1" x14ac:dyDescent="0.2">
      <c r="A61" s="50" t="s">
        <v>118</v>
      </c>
      <c r="B61" s="51" t="str">
        <f t="shared" ca="1" si="13"/>
        <v>Slovenia</v>
      </c>
      <c r="C61" s="72">
        <f t="shared" ca="1" si="16"/>
        <v>3.5329543343614977E-3</v>
      </c>
      <c r="D61" s="72">
        <f t="shared" ca="1" si="16"/>
        <v>3.4569906627251738E-3</v>
      </c>
      <c r="E61" s="72">
        <f t="shared" ca="1" si="16"/>
        <v>5.9564938416700975E-3</v>
      </c>
      <c r="F61" s="72">
        <f t="shared" ca="1" si="16"/>
        <v>1.0830740309959465E-2</v>
      </c>
      <c r="G61" s="72">
        <f t="shared" ca="1" si="16"/>
        <v>1.4558130730897916E-2</v>
      </c>
      <c r="H61" s="72">
        <f t="shared" ca="1" si="16"/>
        <v>1.981905951639967E-2</v>
      </c>
      <c r="I61" s="72">
        <f t="shared" ca="1" si="16"/>
        <v>2.7727316684810856E-2</v>
      </c>
      <c r="J61" s="72">
        <f t="shared" ca="1" si="16"/>
        <v>2.1222155202283665E-2</v>
      </c>
      <c r="K61" s="72">
        <f t="shared" ca="1" si="16"/>
        <v>2.9267497105012842E-2</v>
      </c>
      <c r="L61" s="72">
        <f t="shared" ca="1" si="16"/>
        <v>3.4020746097082652E-2</v>
      </c>
      <c r="M61" s="82">
        <v>0.1</v>
      </c>
      <c r="O61" s="42"/>
      <c r="P61" s="42"/>
      <c r="Q61" s="42"/>
      <c r="R61" s="42"/>
    </row>
    <row r="62" spans="1:18" ht="11.25" customHeight="1" x14ac:dyDescent="0.2">
      <c r="A62" s="50" t="s">
        <v>119</v>
      </c>
      <c r="B62" s="51" t="str">
        <f t="shared" ca="1" si="13"/>
        <v>Slovak Republic</v>
      </c>
      <c r="C62" s="72">
        <f t="shared" ca="1" si="16"/>
        <v>6.2657226024897521E-3</v>
      </c>
      <c r="D62" s="72">
        <f t="shared" ca="1" si="16"/>
        <v>1.0531862173411472E-2</v>
      </c>
      <c r="E62" s="72">
        <f t="shared" ca="1" si="16"/>
        <v>2.8992872501204317E-2</v>
      </c>
      <c r="F62" s="72">
        <f t="shared" ca="1" si="16"/>
        <v>3.4989803578846283E-2</v>
      </c>
      <c r="G62" s="72">
        <f t="shared" ca="1" si="16"/>
        <v>3.8583536256118794E-2</v>
      </c>
      <c r="H62" s="72">
        <f t="shared" ca="1" si="16"/>
        <v>4.8571812938124452E-2</v>
      </c>
      <c r="I62" s="72">
        <f t="shared" ca="1" si="16"/>
        <v>4.8265835066813652E-2</v>
      </c>
      <c r="J62" s="72">
        <f t="shared" ca="1" si="16"/>
        <v>5.0250613736848165E-2</v>
      </c>
      <c r="K62" s="72">
        <f t="shared" ca="1" si="16"/>
        <v>4.8297426623523959E-2</v>
      </c>
      <c r="L62" s="72">
        <f t="shared" ca="1" si="16"/>
        <v>5.3023297430743167E-2</v>
      </c>
      <c r="M62" s="82">
        <v>0.1</v>
      </c>
      <c r="O62" s="42"/>
      <c r="P62" s="42"/>
      <c r="Q62" s="42"/>
      <c r="R62" s="42"/>
    </row>
    <row r="63" spans="1:18" ht="11.25" customHeight="1" x14ac:dyDescent="0.2">
      <c r="A63" s="50" t="s">
        <v>120</v>
      </c>
      <c r="B63" s="51" t="str">
        <f t="shared" ca="1" si="13"/>
        <v>Finland</v>
      </c>
      <c r="C63" s="72">
        <f t="shared" ca="1" si="16"/>
        <v>4.7978840375765873E-3</v>
      </c>
      <c r="D63" s="72">
        <f t="shared" ca="1" si="16"/>
        <v>3.6582011057219319E-3</v>
      </c>
      <c r="E63" s="72">
        <f t="shared" ca="1" si="16"/>
        <v>3.9957604601171077E-3</v>
      </c>
      <c r="F63" s="72">
        <f t="shared" ca="1" si="16"/>
        <v>4.4126777116660267E-3</v>
      </c>
      <c r="G63" s="72">
        <f t="shared" ca="1" si="16"/>
        <v>2.3647517175618873E-2</v>
      </c>
      <c r="H63" s="72">
        <f t="shared" ca="1" si="16"/>
        <v>4.0045363667383101E-2</v>
      </c>
      <c r="I63" s="72">
        <f t="shared" ca="1" si="16"/>
        <v>3.8259650370355974E-2</v>
      </c>
      <c r="J63" s="72">
        <f t="shared" ca="1" si="16"/>
        <v>4.136266157427299E-3</v>
      </c>
      <c r="K63" s="72">
        <f t="shared" ca="1" si="16"/>
        <v>4.3109728951590308E-3</v>
      </c>
      <c r="L63" s="72">
        <f t="shared" ca="1" si="16"/>
        <v>9.8728322864503448E-2</v>
      </c>
      <c r="M63" s="82">
        <v>0.1</v>
      </c>
      <c r="O63" s="42"/>
      <c r="P63" s="42"/>
      <c r="Q63" s="42"/>
      <c r="R63" s="42"/>
    </row>
    <row r="64" spans="1:18" ht="11.25" customHeight="1" x14ac:dyDescent="0.2">
      <c r="A64" s="50" t="s">
        <v>121</v>
      </c>
      <c r="B64" s="51" t="str">
        <f t="shared" ca="1" si="13"/>
        <v>Sweden</v>
      </c>
      <c r="C64" s="72">
        <f t="shared" ca="1" si="16"/>
        <v>3.7982161533147381E-2</v>
      </c>
      <c r="D64" s="72">
        <f t="shared" ca="1" si="16"/>
        <v>3.8517036086510484E-2</v>
      </c>
      <c r="E64" s="72">
        <f t="shared" ca="1" si="16"/>
        <v>4.7428053060621582E-2</v>
      </c>
      <c r="F64" s="72">
        <f t="shared" ca="1" si="16"/>
        <v>5.6693814681542595E-2</v>
      </c>
      <c r="G64" s="72">
        <f t="shared" ca="1" si="16"/>
        <v>6.3365882888273023E-2</v>
      </c>
      <c r="H64" s="72">
        <f t="shared" ca="1" si="16"/>
        <v>6.8546578001913647E-2</v>
      </c>
      <c r="I64" s="72">
        <f t="shared" ca="1" si="16"/>
        <v>7.2291551648772281E-2</v>
      </c>
      <c r="J64" s="72">
        <f t="shared" ca="1" si="16"/>
        <v>9.5400890970538804E-2</v>
      </c>
      <c r="K64" s="72">
        <f t="shared" ca="1" si="16"/>
        <v>0.12906679074530764</v>
      </c>
      <c r="L64" s="72">
        <f t="shared" ca="1" si="16"/>
        <v>0.16651800797086533</v>
      </c>
      <c r="M64" s="82">
        <v>0.1</v>
      </c>
      <c r="O64" s="42"/>
      <c r="P64" s="42"/>
      <c r="Q64" s="42"/>
      <c r="R64" s="42"/>
    </row>
    <row r="65" spans="1:18" ht="11.25" customHeight="1" x14ac:dyDescent="0.2">
      <c r="A65" s="73" t="s">
        <v>122</v>
      </c>
      <c r="B65" s="74" t="str">
        <f t="shared" ca="1" si="13"/>
        <v>United Kingdom</v>
      </c>
      <c r="C65" s="75">
        <f t="shared" ca="1" si="16"/>
        <v>1.632924784963222E-3</v>
      </c>
      <c r="D65" s="75">
        <f t="shared" ca="1" si="16"/>
        <v>2.8923833525436723E-3</v>
      </c>
      <c r="E65" s="75">
        <f t="shared" ca="1" si="16"/>
        <v>5.5235170649132245E-3</v>
      </c>
      <c r="F65" s="75">
        <f t="shared" ca="1" si="16"/>
        <v>9.5241269883576396E-3</v>
      </c>
      <c r="G65" s="75">
        <f t="shared" ca="1" si="16"/>
        <v>2.1105350357809079E-2</v>
      </c>
      <c r="H65" s="75">
        <f t="shared" ca="1" si="16"/>
        <v>2.6663466771851101E-2</v>
      </c>
      <c r="I65" s="75">
        <f t="shared" ca="1" si="16"/>
        <v>3.0858798850295466E-2</v>
      </c>
      <c r="J65" s="75">
        <f t="shared" ca="1" si="16"/>
        <v>2.677482701711454E-2</v>
      </c>
      <c r="K65" s="75">
        <f t="shared" ca="1" si="16"/>
        <v>3.6625001010607089E-2</v>
      </c>
      <c r="L65" s="75">
        <f t="shared" ca="1" si="16"/>
        <v>4.4156553283286111E-2</v>
      </c>
      <c r="M65" s="83">
        <v>0.1</v>
      </c>
      <c r="O65" s="42"/>
      <c r="P65" s="42"/>
      <c r="Q65" s="42"/>
      <c r="R65" s="42"/>
    </row>
    <row r="66" spans="1:18" ht="11.25" customHeight="1" x14ac:dyDescent="0.2">
      <c r="A66" s="73" t="s">
        <v>123</v>
      </c>
      <c r="B66" s="74" t="str">
        <f t="shared" ca="1" si="13"/>
        <v>Norway</v>
      </c>
      <c r="C66" s="75">
        <f t="shared" ca="1" si="16"/>
        <v>1.2539964913504472E-2</v>
      </c>
      <c r="D66" s="75">
        <f t="shared" ca="1" si="16"/>
        <v>1.2447918819958001E-2</v>
      </c>
      <c r="E66" s="75">
        <f t="shared" ca="1" si="16"/>
        <v>1.3368327437890966E-2</v>
      </c>
      <c r="F66" s="75">
        <f t="shared" ca="1" si="16"/>
        <v>1.8736018406773126E-2</v>
      </c>
      <c r="G66" s="75">
        <f t="shared" ca="1" si="16"/>
        <v>3.2436722276675344E-2</v>
      </c>
      <c r="H66" s="75">
        <f t="shared" ca="1" si="16"/>
        <v>3.5947577388766569E-2</v>
      </c>
      <c r="I66" s="75">
        <f t="shared" ca="1" si="16"/>
        <v>3.9802132276020592E-2</v>
      </c>
      <c r="J66" s="75">
        <f t="shared" ca="1" si="16"/>
        <v>1.418822570788348E-2</v>
      </c>
      <c r="K66" s="75">
        <f t="shared" ca="1" si="16"/>
        <v>1.4308840362697028E-2</v>
      </c>
      <c r="L66" s="75">
        <f t="shared" ca="1" si="16"/>
        <v>1.5559987201797056E-2</v>
      </c>
      <c r="M66" s="83">
        <v>0.1</v>
      </c>
      <c r="O66" s="42"/>
      <c r="P66" s="42"/>
      <c r="Q66" s="42"/>
      <c r="R66" s="42"/>
    </row>
    <row r="67" spans="1:18" ht="11.25" customHeight="1" x14ac:dyDescent="0.2">
      <c r="A67" s="59"/>
      <c r="B67" s="59" t="s">
        <v>124</v>
      </c>
    </row>
    <row r="68" spans="1:18" ht="11.25" customHeight="1" x14ac:dyDescent="0.2">
      <c r="A68" s="60"/>
      <c r="O68" s="42"/>
      <c r="P68" s="42"/>
      <c r="Q68" s="42"/>
      <c r="R68" s="42"/>
    </row>
    <row r="69" spans="1:18" ht="15" customHeight="1" x14ac:dyDescent="0.2">
      <c r="A69" s="107" t="s">
        <v>126</v>
      </c>
      <c r="B69" s="42"/>
      <c r="O69" s="42"/>
      <c r="P69" s="42"/>
      <c r="Q69" s="42"/>
      <c r="R69" s="42"/>
    </row>
    <row r="70" spans="1:18" ht="11.25" customHeight="1" x14ac:dyDescent="0.2">
      <c r="A70" s="109"/>
      <c r="B70" s="109"/>
      <c r="C70" s="110">
        <v>2004</v>
      </c>
      <c r="D70" s="110">
        <v>2005</v>
      </c>
      <c r="E70" s="110">
        <v>2006</v>
      </c>
      <c r="F70" s="110">
        <v>2007</v>
      </c>
      <c r="G70" s="110">
        <v>2008</v>
      </c>
      <c r="H70" s="110">
        <v>2009</v>
      </c>
      <c r="I70" s="110">
        <v>2010</v>
      </c>
      <c r="J70" s="110">
        <v>2011</v>
      </c>
      <c r="K70" s="110">
        <v>2012</v>
      </c>
      <c r="L70" s="110">
        <v>2013</v>
      </c>
      <c r="M70" s="45"/>
      <c r="O70" s="42"/>
      <c r="P70" s="42"/>
      <c r="Q70" s="42"/>
      <c r="R70" s="42"/>
    </row>
    <row r="71" spans="1:18" ht="11.25" customHeight="1" x14ac:dyDescent="0.2">
      <c r="A71" s="66" t="s">
        <v>93</v>
      </c>
      <c r="B71" s="108" t="str">
        <f ca="1">INDIRECT($A71 &amp; "!R1C" &amp; 8,FALSE)</f>
        <v>EU28</v>
      </c>
      <c r="C71" s="67">
        <f t="shared" ref="C71:L80" ca="1" si="17">INDIRECT($A71 &amp; "!R18C" &amp; C$104-2001,FALSE)</f>
        <v>0.14321426465564141</v>
      </c>
      <c r="D71" s="67">
        <f t="shared" ca="1" si="17"/>
        <v>0.14841607879201574</v>
      </c>
      <c r="E71" s="67">
        <f t="shared" ca="1" si="17"/>
        <v>0.15342420731084375</v>
      </c>
      <c r="F71" s="67">
        <f t="shared" ca="1" si="17"/>
        <v>0.16081004514270672</v>
      </c>
      <c r="G71" s="67">
        <f t="shared" ca="1" si="17"/>
        <v>0.16965387167468779</v>
      </c>
      <c r="H71" s="67">
        <f t="shared" ca="1" si="17"/>
        <v>0.18965864166659052</v>
      </c>
      <c r="I71" s="67">
        <f t="shared" ca="1" si="17"/>
        <v>0.19646133150883446</v>
      </c>
      <c r="J71" s="67">
        <f t="shared" ca="1" si="17"/>
        <v>0.21677365063430168</v>
      </c>
      <c r="K71" s="67">
        <f t="shared" ca="1" si="17"/>
        <v>0.23482973569123944</v>
      </c>
      <c r="L71" s="67">
        <f t="shared" ca="1" si="17"/>
        <v>0.2537465344278147</v>
      </c>
      <c r="M71" s="45"/>
      <c r="O71" s="42"/>
      <c r="P71" s="42"/>
      <c r="Q71" s="42"/>
      <c r="R71" s="42"/>
    </row>
    <row r="72" spans="1:18" ht="11.25" customHeight="1" x14ac:dyDescent="0.2">
      <c r="A72" s="68" t="s">
        <v>95</v>
      </c>
      <c r="B72" s="69" t="str">
        <f t="shared" ref="B72:B100" ca="1" si="18">INDIRECT($A72 &amp; "!R1C" &amp; 8,FALSE)</f>
        <v>Belgium</v>
      </c>
      <c r="C72" s="70">
        <f t="shared" ca="1" si="17"/>
        <v>1.6875089077277514E-2</v>
      </c>
      <c r="D72" s="70">
        <f t="shared" ca="1" si="17"/>
        <v>2.3505750973415732E-2</v>
      </c>
      <c r="E72" s="70">
        <f t="shared" ca="1" si="17"/>
        <v>3.0961734248406338E-2</v>
      </c>
      <c r="F72" s="70">
        <f t="shared" ca="1" si="17"/>
        <v>3.6337734190972755E-2</v>
      </c>
      <c r="G72" s="70">
        <f t="shared" ca="1" si="17"/>
        <v>4.598768859490153E-2</v>
      </c>
      <c r="H72" s="70">
        <f t="shared" ca="1" si="17"/>
        <v>6.1730889399421777E-2</v>
      </c>
      <c r="I72" s="70">
        <f t="shared" ca="1" si="17"/>
        <v>7.14643023464646E-2</v>
      </c>
      <c r="J72" s="70">
        <f t="shared" ca="1" si="17"/>
        <v>9.0707473082468501E-2</v>
      </c>
      <c r="K72" s="70">
        <f t="shared" ca="1" si="17"/>
        <v>0.11269555090015644</v>
      </c>
      <c r="L72" s="70">
        <f t="shared" ca="1" si="17"/>
        <v>0.12289102455914859</v>
      </c>
      <c r="M72" s="71"/>
      <c r="O72" s="42"/>
      <c r="P72" s="42"/>
      <c r="Q72" s="42"/>
      <c r="R72" s="42"/>
    </row>
    <row r="73" spans="1:18" ht="11.25" customHeight="1" x14ac:dyDescent="0.2">
      <c r="A73" s="50" t="s">
        <v>96</v>
      </c>
      <c r="B73" s="51" t="str">
        <f t="shared" ca="1" si="18"/>
        <v>Bulgaria</v>
      </c>
      <c r="C73" s="72">
        <f t="shared" ca="1" si="17"/>
        <v>9.1087695974495383E-2</v>
      </c>
      <c r="D73" s="72">
        <f t="shared" ca="1" si="17"/>
        <v>9.30848034101526E-2</v>
      </c>
      <c r="E73" s="72">
        <f t="shared" ca="1" si="17"/>
        <v>9.2852315454996032E-2</v>
      </c>
      <c r="F73" s="72">
        <f t="shared" ca="1" si="17"/>
        <v>9.3798013361480026E-2</v>
      </c>
      <c r="G73" s="72">
        <f t="shared" ca="1" si="17"/>
        <v>9.9659559485387864E-2</v>
      </c>
      <c r="H73" s="72">
        <f t="shared" ca="1" si="17"/>
        <v>0.11268642458205061</v>
      </c>
      <c r="I73" s="72">
        <f t="shared" ca="1" si="17"/>
        <v>0.12664289154167743</v>
      </c>
      <c r="J73" s="72">
        <f t="shared" ca="1" si="17"/>
        <v>0.12889339667867333</v>
      </c>
      <c r="K73" s="72">
        <f t="shared" ca="1" si="17"/>
        <v>0.15830815926794525</v>
      </c>
      <c r="L73" s="72">
        <f t="shared" ca="1" si="17"/>
        <v>0.1890606472521815</v>
      </c>
      <c r="M73" s="71"/>
      <c r="O73" s="42"/>
      <c r="P73" s="42"/>
      <c r="Q73" s="42"/>
      <c r="R73" s="42"/>
    </row>
    <row r="74" spans="1:18" ht="11.25" customHeight="1" x14ac:dyDescent="0.2">
      <c r="A74" s="50" t="s">
        <v>97</v>
      </c>
      <c r="B74" s="51" t="str">
        <f t="shared" ca="1" si="18"/>
        <v>Czech Republic</v>
      </c>
      <c r="C74" s="72">
        <f t="shared" ca="1" si="17"/>
        <v>3.5533462599828723E-2</v>
      </c>
      <c r="D74" s="72">
        <f t="shared" ca="1" si="17"/>
        <v>3.6874652037025106E-2</v>
      </c>
      <c r="E74" s="72">
        <f t="shared" ca="1" si="17"/>
        <v>4.0445663979117606E-2</v>
      </c>
      <c r="F74" s="72">
        <f t="shared" ca="1" si="17"/>
        <v>4.6202895662994084E-2</v>
      </c>
      <c r="G74" s="72">
        <f t="shared" ca="1" si="17"/>
        <v>5.1902347076247218E-2</v>
      </c>
      <c r="H74" s="72">
        <f t="shared" ca="1" si="17"/>
        <v>6.3713969577720062E-2</v>
      </c>
      <c r="I74" s="72">
        <f t="shared" ca="1" si="17"/>
        <v>7.5145092997550192E-2</v>
      </c>
      <c r="J74" s="72">
        <f t="shared" ca="1" si="17"/>
        <v>0.10596821363447548</v>
      </c>
      <c r="K74" s="72">
        <f t="shared" ca="1" si="17"/>
        <v>0.11640677511183745</v>
      </c>
      <c r="L74" s="72">
        <f t="shared" ca="1" si="17"/>
        <v>0.12753430760973966</v>
      </c>
      <c r="M74" s="71"/>
      <c r="O74" s="42"/>
      <c r="P74" s="42"/>
      <c r="Q74" s="42"/>
      <c r="R74" s="42"/>
    </row>
    <row r="75" spans="1:18" ht="11.25" customHeight="1" x14ac:dyDescent="0.2">
      <c r="A75" s="50" t="s">
        <v>98</v>
      </c>
      <c r="B75" s="51" t="str">
        <f t="shared" ca="1" si="18"/>
        <v>Denmark</v>
      </c>
      <c r="C75" s="72">
        <f t="shared" ca="1" si="17"/>
        <v>0.23763312534775866</v>
      </c>
      <c r="D75" s="72">
        <f t="shared" ca="1" si="17"/>
        <v>0.24653130079741675</v>
      </c>
      <c r="E75" s="72">
        <f t="shared" ca="1" si="17"/>
        <v>0.23970038416584763</v>
      </c>
      <c r="F75" s="72">
        <f t="shared" ca="1" si="17"/>
        <v>0.2500455324380505</v>
      </c>
      <c r="G75" s="72">
        <f t="shared" ca="1" si="17"/>
        <v>0.25938799615442254</v>
      </c>
      <c r="H75" s="72">
        <f t="shared" ca="1" si="17"/>
        <v>0.28258715843121857</v>
      </c>
      <c r="I75" s="72">
        <f t="shared" ca="1" si="17"/>
        <v>0.32738561297325069</v>
      </c>
      <c r="J75" s="72">
        <f t="shared" ca="1" si="17"/>
        <v>0.35873639398573082</v>
      </c>
      <c r="K75" s="72">
        <f t="shared" ca="1" si="17"/>
        <v>0.38681096623954714</v>
      </c>
      <c r="L75" s="72">
        <f t="shared" ca="1" si="17"/>
        <v>0.43117604519954955</v>
      </c>
      <c r="M75" s="71"/>
      <c r="O75" s="42"/>
      <c r="P75" s="42"/>
      <c r="Q75" s="42"/>
      <c r="R75" s="42"/>
    </row>
    <row r="76" spans="1:18" ht="11.25" customHeight="1" x14ac:dyDescent="0.2">
      <c r="A76" s="50" t="s">
        <v>99</v>
      </c>
      <c r="B76" s="51" t="str">
        <f t="shared" ca="1" si="18"/>
        <v>Germany</v>
      </c>
      <c r="C76" s="72">
        <f t="shared" ca="1" si="17"/>
        <v>9.3993943043783543E-2</v>
      </c>
      <c r="D76" s="72">
        <f t="shared" ca="1" si="17"/>
        <v>0.10459432414853834</v>
      </c>
      <c r="E76" s="72">
        <f t="shared" ca="1" si="17"/>
        <v>0.11809861239112775</v>
      </c>
      <c r="F76" s="72">
        <f t="shared" ca="1" si="17"/>
        <v>0.13554538394705523</v>
      </c>
      <c r="G76" s="72">
        <f t="shared" ca="1" si="17"/>
        <v>0.15065444296863431</v>
      </c>
      <c r="H76" s="72">
        <f t="shared" ca="1" si="17"/>
        <v>0.17385612095073052</v>
      </c>
      <c r="I76" s="72">
        <f t="shared" ca="1" si="17"/>
        <v>0.18101299238566654</v>
      </c>
      <c r="J76" s="72">
        <f t="shared" ca="1" si="17"/>
        <v>0.20867476213126221</v>
      </c>
      <c r="K76" s="72">
        <f t="shared" ca="1" si="17"/>
        <v>0.23567077021490573</v>
      </c>
      <c r="L76" s="72">
        <f t="shared" ca="1" si="17"/>
        <v>0.25585998796835691</v>
      </c>
      <c r="M76" s="71"/>
      <c r="O76" s="42"/>
      <c r="P76" s="42"/>
      <c r="Q76" s="42"/>
      <c r="R76" s="42"/>
    </row>
    <row r="77" spans="1:18" ht="11.25" customHeight="1" x14ac:dyDescent="0.2">
      <c r="A77" s="50" t="s">
        <v>100</v>
      </c>
      <c r="B77" s="51" t="str">
        <f t="shared" ca="1" si="18"/>
        <v>Estonia</v>
      </c>
      <c r="C77" s="72">
        <f t="shared" ca="1" si="17"/>
        <v>5.8519388954171563E-3</v>
      </c>
      <c r="D77" s="72">
        <f t="shared" ca="1" si="17"/>
        <v>1.145973767359244E-2</v>
      </c>
      <c r="E77" s="72">
        <f t="shared" ca="1" si="17"/>
        <v>1.4784077010704178E-2</v>
      </c>
      <c r="F77" s="72">
        <f t="shared" ca="1" si="17"/>
        <v>1.4975283311025378E-2</v>
      </c>
      <c r="G77" s="72">
        <f t="shared" ca="1" si="17"/>
        <v>2.0588761449933452E-2</v>
      </c>
      <c r="H77" s="72">
        <f t="shared" ca="1" si="17"/>
        <v>6.104182247568618E-2</v>
      </c>
      <c r="I77" s="72">
        <f t="shared" ca="1" si="17"/>
        <v>0.10393429945471019</v>
      </c>
      <c r="J77" s="72">
        <f t="shared" ca="1" si="17"/>
        <v>0.12278173904582794</v>
      </c>
      <c r="K77" s="72">
        <f t="shared" ca="1" si="17"/>
        <v>0.1577509945975655</v>
      </c>
      <c r="L77" s="72">
        <f t="shared" ca="1" si="17"/>
        <v>0.13032266820019464</v>
      </c>
      <c r="M77" s="71"/>
      <c r="O77" s="42"/>
      <c r="P77" s="42"/>
      <c r="Q77" s="42"/>
      <c r="R77" s="42"/>
    </row>
    <row r="78" spans="1:18" ht="11.25" customHeight="1" x14ac:dyDescent="0.2">
      <c r="A78" s="50" t="s">
        <v>101</v>
      </c>
      <c r="B78" s="51" t="str">
        <f t="shared" ca="1" si="18"/>
        <v>Ireland</v>
      </c>
      <c r="C78" s="72">
        <f t="shared" ca="1" si="17"/>
        <v>6.0248279370330365E-2</v>
      </c>
      <c r="D78" s="72">
        <f t="shared" ca="1" si="17"/>
        <v>7.2326745554569583E-2</v>
      </c>
      <c r="E78" s="72">
        <f t="shared" ca="1" si="17"/>
        <v>8.6912566417076467E-2</v>
      </c>
      <c r="F78" s="72">
        <f t="shared" ca="1" si="17"/>
        <v>0.10354593943405926</v>
      </c>
      <c r="G78" s="72">
        <f t="shared" ca="1" si="17"/>
        <v>0.11181056118590806</v>
      </c>
      <c r="H78" s="72">
        <f t="shared" ca="1" si="17"/>
        <v>0.13351546599904404</v>
      </c>
      <c r="I78" s="72">
        <f t="shared" ca="1" si="17"/>
        <v>0.14515430202365051</v>
      </c>
      <c r="J78" s="72">
        <f t="shared" ca="1" si="17"/>
        <v>0.17258234380512633</v>
      </c>
      <c r="K78" s="72">
        <f t="shared" ca="1" si="17"/>
        <v>0.1949448552572631</v>
      </c>
      <c r="L78" s="72">
        <f t="shared" ca="1" si="17"/>
        <v>0.20887185233513705</v>
      </c>
      <c r="M78" s="71"/>
      <c r="O78" s="42"/>
      <c r="P78" s="42"/>
      <c r="Q78" s="42"/>
      <c r="R78" s="42"/>
    </row>
    <row r="79" spans="1:18" ht="11.25" customHeight="1" x14ac:dyDescent="0.2">
      <c r="A79" s="50" t="s">
        <v>102</v>
      </c>
      <c r="B79" s="51" t="str">
        <f t="shared" ca="1" si="18"/>
        <v>Greece</v>
      </c>
      <c r="C79" s="72">
        <f t="shared" ca="1" si="17"/>
        <v>7.841936139395872E-2</v>
      </c>
      <c r="D79" s="72">
        <f t="shared" ca="1" si="17"/>
        <v>8.2127116471774342E-2</v>
      </c>
      <c r="E79" s="72">
        <f t="shared" ca="1" si="17"/>
        <v>8.9244821948768108E-2</v>
      </c>
      <c r="F79" s="72">
        <f t="shared" ca="1" si="17"/>
        <v>9.3303748034950729E-2</v>
      </c>
      <c r="G79" s="72">
        <f t="shared" ca="1" si="17"/>
        <v>9.6460875727631457E-2</v>
      </c>
      <c r="H79" s="72">
        <f t="shared" ca="1" si="17"/>
        <v>0.11015702149847711</v>
      </c>
      <c r="I79" s="72">
        <f t="shared" ca="1" si="17"/>
        <v>0.12306791230117714</v>
      </c>
      <c r="J79" s="72">
        <f t="shared" ca="1" si="17"/>
        <v>0.13810117852686499</v>
      </c>
      <c r="K79" s="72">
        <f t="shared" ca="1" si="17"/>
        <v>0.16363627740715847</v>
      </c>
      <c r="L79" s="72">
        <f t="shared" ca="1" si="17"/>
        <v>0.21240778127140555</v>
      </c>
      <c r="M79" s="71"/>
      <c r="O79" s="42"/>
      <c r="P79" s="42"/>
      <c r="Q79" s="42"/>
      <c r="R79" s="42"/>
    </row>
    <row r="80" spans="1:18" ht="11.25" customHeight="1" x14ac:dyDescent="0.2">
      <c r="A80" s="50" t="s">
        <v>103</v>
      </c>
      <c r="B80" s="51" t="str">
        <f t="shared" ca="1" si="18"/>
        <v>Spain</v>
      </c>
      <c r="C80" s="72">
        <f t="shared" ca="1" si="17"/>
        <v>0.18981134368580052</v>
      </c>
      <c r="D80" s="72">
        <f t="shared" ca="1" si="17"/>
        <v>0.19124267669174475</v>
      </c>
      <c r="E80" s="72">
        <f t="shared" ca="1" si="17"/>
        <v>0.19989614266268946</v>
      </c>
      <c r="F80" s="72">
        <f t="shared" ca="1" si="17"/>
        <v>0.21683267910616899</v>
      </c>
      <c r="G80" s="72">
        <f t="shared" ca="1" si="17"/>
        <v>0.23747269073680782</v>
      </c>
      <c r="H80" s="72">
        <f t="shared" ca="1" si="17"/>
        <v>0.27836847979208268</v>
      </c>
      <c r="I80" s="72">
        <f t="shared" ca="1" si="17"/>
        <v>0.29778056875948911</v>
      </c>
      <c r="J80" s="72">
        <f t="shared" ca="1" si="17"/>
        <v>0.31557256285490332</v>
      </c>
      <c r="K80" s="72">
        <f t="shared" ca="1" si="17"/>
        <v>0.33465724098559413</v>
      </c>
      <c r="L80" s="72">
        <f t="shared" ca="1" si="17"/>
        <v>0.36388837855548434</v>
      </c>
      <c r="M80" s="71"/>
      <c r="O80" s="42"/>
      <c r="P80" s="42"/>
      <c r="Q80" s="42"/>
      <c r="R80" s="42"/>
    </row>
    <row r="81" spans="1:18" ht="11.25" customHeight="1" x14ac:dyDescent="0.2">
      <c r="A81" s="50" t="s">
        <v>104</v>
      </c>
      <c r="B81" s="51" t="str">
        <f t="shared" ca="1" si="18"/>
        <v>France</v>
      </c>
      <c r="C81" s="72">
        <f t="shared" ref="C81:L90" ca="1" si="19">INDIRECT($A81 &amp; "!R18C" &amp; C$104-2001,FALSE)</f>
        <v>0.13786909505385864</v>
      </c>
      <c r="D81" s="72">
        <f t="shared" ca="1" si="19"/>
        <v>0.13786457745641104</v>
      </c>
      <c r="E81" s="72">
        <f t="shared" ca="1" si="19"/>
        <v>0.14116006279851381</v>
      </c>
      <c r="F81" s="72">
        <f t="shared" ca="1" si="19"/>
        <v>0.14359695417664467</v>
      </c>
      <c r="G81" s="72">
        <f t="shared" ca="1" si="19"/>
        <v>0.14342243760711756</v>
      </c>
      <c r="H81" s="72">
        <f t="shared" ca="1" si="19"/>
        <v>0.15034575184742108</v>
      </c>
      <c r="I81" s="72">
        <f t="shared" ca="1" si="19"/>
        <v>0.14720795090540981</v>
      </c>
      <c r="J81" s="72">
        <f t="shared" ca="1" si="19"/>
        <v>0.16235564070173503</v>
      </c>
      <c r="K81" s="72">
        <f t="shared" ca="1" si="19"/>
        <v>0.16389895860219955</v>
      </c>
      <c r="L81" s="72">
        <f t="shared" ca="1" si="19"/>
        <v>0.16868786694968441</v>
      </c>
      <c r="M81" s="71"/>
      <c r="O81" s="42"/>
      <c r="P81" s="42"/>
      <c r="Q81" s="42"/>
      <c r="R81" s="42"/>
    </row>
    <row r="82" spans="1:18" ht="11.25" customHeight="1" x14ac:dyDescent="0.2">
      <c r="A82" s="50" t="s">
        <v>105</v>
      </c>
      <c r="B82" s="51" t="str">
        <f t="shared" ca="1" si="18"/>
        <v>Croatia</v>
      </c>
      <c r="C82" s="72">
        <f t="shared" ca="1" si="19"/>
        <v>0.32527504045760958</v>
      </c>
      <c r="D82" s="72">
        <f t="shared" ca="1" si="19"/>
        <v>0.3280124344394319</v>
      </c>
      <c r="E82" s="72">
        <f t="shared" ca="1" si="19"/>
        <v>0.32225075128961361</v>
      </c>
      <c r="F82" s="72">
        <f t="shared" ca="1" si="19"/>
        <v>0.30947420399411552</v>
      </c>
      <c r="G82" s="72">
        <f t="shared" ca="1" si="19"/>
        <v>0.30764144608894683</v>
      </c>
      <c r="H82" s="72">
        <f t="shared" ca="1" si="19"/>
        <v>0.32629554510848469</v>
      </c>
      <c r="I82" s="72">
        <f t="shared" ca="1" si="19"/>
        <v>0.34173214121198331</v>
      </c>
      <c r="J82" s="72">
        <f t="shared" ca="1" si="19"/>
        <v>0.34214656135832849</v>
      </c>
      <c r="K82" s="72">
        <f t="shared" ca="1" si="19"/>
        <v>0.35457034908574186</v>
      </c>
      <c r="L82" s="72">
        <f t="shared" ca="1" si="19"/>
        <v>0.38676592203146976</v>
      </c>
      <c r="M82" s="71"/>
      <c r="O82" s="42"/>
      <c r="P82" s="42"/>
      <c r="Q82" s="42"/>
      <c r="R82" s="42"/>
    </row>
    <row r="83" spans="1:18" ht="11.25" customHeight="1" x14ac:dyDescent="0.2">
      <c r="A83" s="50" t="s">
        <v>106</v>
      </c>
      <c r="B83" s="51" t="str">
        <f t="shared" ca="1" si="18"/>
        <v>Italy</v>
      </c>
      <c r="C83" s="72">
        <f t="shared" ca="1" si="19"/>
        <v>0.16086411251404786</v>
      </c>
      <c r="D83" s="72">
        <f t="shared" ca="1" si="19"/>
        <v>0.16292780000507823</v>
      </c>
      <c r="E83" s="72">
        <f t="shared" ca="1" si="19"/>
        <v>0.15926389282842648</v>
      </c>
      <c r="F83" s="72">
        <f t="shared" ca="1" si="19"/>
        <v>0.15953916602687707</v>
      </c>
      <c r="G83" s="72">
        <f t="shared" ca="1" si="19"/>
        <v>0.16645301172401245</v>
      </c>
      <c r="H83" s="72">
        <f t="shared" ca="1" si="19"/>
        <v>0.1880737600316324</v>
      </c>
      <c r="I83" s="72">
        <f t="shared" ca="1" si="19"/>
        <v>0.20091044274977507</v>
      </c>
      <c r="J83" s="72">
        <f t="shared" ca="1" si="19"/>
        <v>0.23546436843759427</v>
      </c>
      <c r="K83" s="72">
        <f t="shared" ca="1" si="19"/>
        <v>0.2742000962963469</v>
      </c>
      <c r="L83" s="72">
        <f t="shared" ca="1" si="19"/>
        <v>0.31302143380566338</v>
      </c>
      <c r="M83" s="71"/>
      <c r="O83" s="42"/>
      <c r="P83" s="42"/>
      <c r="Q83" s="42"/>
      <c r="R83" s="42"/>
    </row>
    <row r="84" spans="1:18" ht="11.25" customHeight="1" x14ac:dyDescent="0.2">
      <c r="A84" s="50" t="s">
        <v>107</v>
      </c>
      <c r="B84" s="51" t="str">
        <f t="shared" ca="1" si="18"/>
        <v>Cyprus</v>
      </c>
      <c r="C84" s="72">
        <f t="shared" ca="1" si="19"/>
        <v>1.0759343013568198E-4</v>
      </c>
      <c r="D84" s="72">
        <f t="shared" ca="1" si="19"/>
        <v>1.2931231437057344E-4</v>
      </c>
      <c r="E84" s="72">
        <f t="shared" ca="1" si="19"/>
        <v>2.4871023215821157E-4</v>
      </c>
      <c r="F84" s="72">
        <f t="shared" ca="1" si="19"/>
        <v>6.5284335865325386E-4</v>
      </c>
      <c r="G84" s="72">
        <f t="shared" ca="1" si="19"/>
        <v>2.7751525890923412E-3</v>
      </c>
      <c r="H84" s="72">
        <f t="shared" ca="1" si="19"/>
        <v>5.8203259827420912E-3</v>
      </c>
      <c r="I84" s="72">
        <f t="shared" ca="1" si="19"/>
        <v>1.3625892521608415E-2</v>
      </c>
      <c r="J84" s="72">
        <f t="shared" ca="1" si="19"/>
        <v>3.4215392806033591E-2</v>
      </c>
      <c r="K84" s="72">
        <f t="shared" ca="1" si="19"/>
        <v>4.9081925040175493E-2</v>
      </c>
      <c r="L84" s="72">
        <f t="shared" ca="1" si="19"/>
        <v>6.6409518660034125E-2</v>
      </c>
      <c r="M84" s="71"/>
      <c r="O84" s="42"/>
      <c r="P84" s="42"/>
      <c r="Q84" s="42"/>
      <c r="R84" s="42"/>
    </row>
    <row r="85" spans="1:18" ht="11.25" customHeight="1" x14ac:dyDescent="0.2">
      <c r="A85" s="50" t="s">
        <v>108</v>
      </c>
      <c r="B85" s="51" t="str">
        <f t="shared" ca="1" si="18"/>
        <v>Latvia</v>
      </c>
      <c r="C85" s="72">
        <f t="shared" ca="1" si="19"/>
        <v>0.45957890957319841</v>
      </c>
      <c r="D85" s="72">
        <f t="shared" ca="1" si="19"/>
        <v>0.43023442977100779</v>
      </c>
      <c r="E85" s="72">
        <f t="shared" ca="1" si="19"/>
        <v>0.40413551649538881</v>
      </c>
      <c r="F85" s="72">
        <f t="shared" ca="1" si="19"/>
        <v>0.38621637468226372</v>
      </c>
      <c r="G85" s="72">
        <f t="shared" ca="1" si="19"/>
        <v>0.38733356550897374</v>
      </c>
      <c r="H85" s="72">
        <f t="shared" ca="1" si="19"/>
        <v>0.41942162793285537</v>
      </c>
      <c r="I85" s="72">
        <f t="shared" ca="1" si="19"/>
        <v>0.42054097383803257</v>
      </c>
      <c r="J85" s="72">
        <f t="shared" ca="1" si="19"/>
        <v>0.44703355777147669</v>
      </c>
      <c r="K85" s="72">
        <f t="shared" ca="1" si="19"/>
        <v>0.44881819967235276</v>
      </c>
      <c r="L85" s="72">
        <f t="shared" ca="1" si="19"/>
        <v>0.48751034091170264</v>
      </c>
      <c r="M85" s="71"/>
      <c r="O85" s="42"/>
      <c r="P85" s="42"/>
      <c r="Q85" s="42"/>
      <c r="R85" s="42"/>
    </row>
    <row r="86" spans="1:18" ht="11.25" customHeight="1" x14ac:dyDescent="0.2">
      <c r="A86" s="50" t="s">
        <v>109</v>
      </c>
      <c r="B86" s="51" t="str">
        <f t="shared" ca="1" si="18"/>
        <v>Lithuania</v>
      </c>
      <c r="C86" s="72">
        <f t="shared" ca="1" si="19"/>
        <v>3.5864390082913256E-2</v>
      </c>
      <c r="D86" s="72">
        <f t="shared" ca="1" si="19"/>
        <v>3.8260855332208264E-2</v>
      </c>
      <c r="E86" s="72">
        <f t="shared" ca="1" si="19"/>
        <v>4.0210348032215161E-2</v>
      </c>
      <c r="F86" s="72">
        <f t="shared" ca="1" si="19"/>
        <v>4.6567127807318476E-2</v>
      </c>
      <c r="G86" s="72">
        <f t="shared" ca="1" si="19"/>
        <v>4.9105257250931129E-2</v>
      </c>
      <c r="H86" s="72">
        <f t="shared" ca="1" si="19"/>
        <v>5.8678467010113422E-2</v>
      </c>
      <c r="I86" s="72">
        <f t="shared" ca="1" si="19"/>
        <v>7.3969278245225839E-2</v>
      </c>
      <c r="J86" s="72">
        <f t="shared" ca="1" si="19"/>
        <v>9.0260241134808752E-2</v>
      </c>
      <c r="K86" s="72">
        <f t="shared" ca="1" si="19"/>
        <v>0.10872984973738484</v>
      </c>
      <c r="L86" s="72">
        <f t="shared" ca="1" si="19"/>
        <v>0.13140823140089999</v>
      </c>
      <c r="M86" s="71"/>
      <c r="O86" s="42"/>
      <c r="P86" s="42"/>
      <c r="Q86" s="42"/>
      <c r="R86" s="42"/>
    </row>
    <row r="87" spans="1:18" ht="11.25" customHeight="1" x14ac:dyDescent="0.2">
      <c r="A87" s="50" t="s">
        <v>110</v>
      </c>
      <c r="B87" s="51" t="str">
        <f t="shared" ca="1" si="18"/>
        <v>Luxembourg</v>
      </c>
      <c r="C87" s="72">
        <f t="shared" ca="1" si="19"/>
        <v>2.7725395757456146E-2</v>
      </c>
      <c r="D87" s="72">
        <f t="shared" ca="1" si="19"/>
        <v>3.1655837905014236E-2</v>
      </c>
      <c r="E87" s="72">
        <f t="shared" ca="1" si="19"/>
        <v>3.159631852620845E-2</v>
      </c>
      <c r="F87" s="72">
        <f t="shared" ca="1" si="19"/>
        <v>3.294221158595434E-2</v>
      </c>
      <c r="G87" s="72">
        <f t="shared" ca="1" si="19"/>
        <v>3.5741271011440305E-2</v>
      </c>
      <c r="H87" s="72">
        <f t="shared" ca="1" si="19"/>
        <v>4.0963362011194396E-2</v>
      </c>
      <c r="I87" s="72">
        <f t="shared" ca="1" si="19"/>
        <v>3.7770716253140858E-2</v>
      </c>
      <c r="J87" s="72">
        <f t="shared" ca="1" si="19"/>
        <v>4.0681716653262354E-2</v>
      </c>
      <c r="K87" s="72">
        <f t="shared" ca="1" si="19"/>
        <v>4.6466237071686879E-2</v>
      </c>
      <c r="L87" s="72">
        <f t="shared" ca="1" si="19"/>
        <v>5.3084248987127658E-2</v>
      </c>
      <c r="M87" s="71"/>
      <c r="O87" s="42"/>
      <c r="P87" s="42"/>
      <c r="Q87" s="42"/>
      <c r="R87" s="42"/>
    </row>
    <row r="88" spans="1:18" ht="11.25" customHeight="1" x14ac:dyDescent="0.2">
      <c r="A88" s="50" t="s">
        <v>111</v>
      </c>
      <c r="B88" s="51" t="str">
        <f t="shared" ca="1" si="18"/>
        <v>Hungary</v>
      </c>
      <c r="C88" s="72">
        <f t="shared" ca="1" si="19"/>
        <v>2.2196086862482329E-2</v>
      </c>
      <c r="D88" s="72">
        <f t="shared" ca="1" si="19"/>
        <v>4.4186740400214898E-2</v>
      </c>
      <c r="E88" s="72">
        <f t="shared" ca="1" si="19"/>
        <v>3.4531028375555654E-2</v>
      </c>
      <c r="F88" s="72">
        <f t="shared" ca="1" si="19"/>
        <v>4.1928011729128377E-2</v>
      </c>
      <c r="G88" s="72">
        <f t="shared" ca="1" si="19"/>
        <v>5.3173301506233769E-2</v>
      </c>
      <c r="H88" s="72">
        <f t="shared" ca="1" si="19"/>
        <v>6.9576275953974948E-2</v>
      </c>
      <c r="I88" s="72">
        <f t="shared" ca="1" si="19"/>
        <v>7.1029255275392625E-2</v>
      </c>
      <c r="J88" s="72">
        <f t="shared" ca="1" si="19"/>
        <v>6.3773424704823944E-2</v>
      </c>
      <c r="K88" s="72">
        <f t="shared" ca="1" si="19"/>
        <v>6.0581620071757769E-2</v>
      </c>
      <c r="L88" s="72">
        <f t="shared" ca="1" si="19"/>
        <v>6.6032806970993368E-2</v>
      </c>
      <c r="M88" s="71"/>
      <c r="O88" s="42"/>
      <c r="P88" s="42"/>
      <c r="Q88" s="42"/>
      <c r="R88" s="42"/>
    </row>
    <row r="89" spans="1:18" ht="11.25" customHeight="1" x14ac:dyDescent="0.2">
      <c r="A89" s="50" t="s">
        <v>112</v>
      </c>
      <c r="B89" s="51" t="str">
        <f t="shared" ca="1" si="18"/>
        <v>Malta</v>
      </c>
      <c r="C89" s="72">
        <f t="shared" ca="1" si="19"/>
        <v>0</v>
      </c>
      <c r="D89" s="72">
        <f t="shared" ca="1" si="19"/>
        <v>0</v>
      </c>
      <c r="E89" s="72">
        <f t="shared" ca="1" si="19"/>
        <v>0</v>
      </c>
      <c r="F89" s="72">
        <f t="shared" ca="1" si="19"/>
        <v>0</v>
      </c>
      <c r="G89" s="72">
        <f t="shared" ca="1" si="19"/>
        <v>0</v>
      </c>
      <c r="H89" s="72">
        <f t="shared" ca="1" si="19"/>
        <v>0</v>
      </c>
      <c r="I89" s="72">
        <f t="shared" ca="1" si="19"/>
        <v>8.1796690307328601E-4</v>
      </c>
      <c r="J89" s="72">
        <f t="shared" ca="1" si="19"/>
        <v>6.3507972665148068E-3</v>
      </c>
      <c r="K89" s="72">
        <f t="shared" ca="1" si="19"/>
        <v>9.805761676123962E-3</v>
      </c>
      <c r="L89" s="72">
        <f t="shared" ca="1" si="19"/>
        <v>1.6244118952507765E-2</v>
      </c>
      <c r="M89" s="71"/>
      <c r="O89" s="42"/>
      <c r="P89" s="42"/>
      <c r="Q89" s="42"/>
      <c r="R89" s="42"/>
    </row>
    <row r="90" spans="1:18" ht="11.25" customHeight="1" x14ac:dyDescent="0.2">
      <c r="A90" s="50" t="s">
        <v>113</v>
      </c>
      <c r="B90" s="51" t="str">
        <f t="shared" ca="1" si="18"/>
        <v>Netherlands</v>
      </c>
      <c r="C90" s="72">
        <f t="shared" ca="1" si="19"/>
        <v>4.398692070394581E-2</v>
      </c>
      <c r="D90" s="72">
        <f t="shared" ca="1" si="19"/>
        <v>6.2781157939190799E-2</v>
      </c>
      <c r="E90" s="72">
        <f t="shared" ca="1" si="19"/>
        <v>6.5612984220967147E-2</v>
      </c>
      <c r="F90" s="72">
        <f t="shared" ca="1" si="19"/>
        <v>5.960784293100034E-2</v>
      </c>
      <c r="G90" s="72">
        <f t="shared" ca="1" si="19"/>
        <v>7.4581207530426741E-2</v>
      </c>
      <c r="H90" s="72">
        <f t="shared" ca="1" si="19"/>
        <v>9.0866406014454351E-2</v>
      </c>
      <c r="I90" s="72">
        <f t="shared" ca="1" si="19"/>
        <v>9.6951765358366207E-2</v>
      </c>
      <c r="J90" s="72">
        <f t="shared" ca="1" si="19"/>
        <v>9.8306073452120182E-2</v>
      </c>
      <c r="K90" s="72">
        <f t="shared" ca="1" si="19"/>
        <v>0.1047801091382438</v>
      </c>
      <c r="L90" s="72">
        <f t="shared" ca="1" si="19"/>
        <v>0.10072831806762184</v>
      </c>
      <c r="M90" s="71"/>
      <c r="O90" s="42"/>
      <c r="P90" s="42"/>
      <c r="Q90" s="42"/>
      <c r="R90" s="42"/>
    </row>
    <row r="91" spans="1:18" ht="11.25" customHeight="1" x14ac:dyDescent="0.2">
      <c r="A91" s="50" t="s">
        <v>114</v>
      </c>
      <c r="B91" s="51" t="str">
        <f t="shared" ca="1" si="18"/>
        <v>Austria</v>
      </c>
      <c r="C91" s="72">
        <f t="shared" ref="C91:L100" ca="1" si="20">INDIRECT($A91 &amp; "!R18C" &amp; C$104-2001,FALSE)</f>
        <v>0.61905691509078853</v>
      </c>
      <c r="D91" s="72">
        <f t="shared" ca="1" si="20"/>
        <v>0.623554975347409</v>
      </c>
      <c r="E91" s="72">
        <f t="shared" ca="1" si="20"/>
        <v>0.62384152933511305</v>
      </c>
      <c r="F91" s="72">
        <f t="shared" ca="1" si="20"/>
        <v>0.64613978703594421</v>
      </c>
      <c r="G91" s="72">
        <f t="shared" ca="1" si="20"/>
        <v>0.65241851386709115</v>
      </c>
      <c r="H91" s="72">
        <f t="shared" ca="1" si="20"/>
        <v>0.67844738971124496</v>
      </c>
      <c r="I91" s="72">
        <f t="shared" ca="1" si="20"/>
        <v>0.65701218603209033</v>
      </c>
      <c r="J91" s="72">
        <f t="shared" ca="1" si="20"/>
        <v>0.65971547033128519</v>
      </c>
      <c r="K91" s="72">
        <f t="shared" ca="1" si="20"/>
        <v>0.66484260781584048</v>
      </c>
      <c r="L91" s="72">
        <f t="shared" ca="1" si="20"/>
        <v>0.68080779265613356</v>
      </c>
      <c r="M91" s="71"/>
      <c r="O91" s="42"/>
      <c r="P91" s="42"/>
      <c r="Q91" s="42"/>
      <c r="R91" s="42"/>
    </row>
    <row r="92" spans="1:18" ht="11.25" customHeight="1" x14ac:dyDescent="0.2">
      <c r="A92" s="50" t="s">
        <v>115</v>
      </c>
      <c r="B92" s="51" t="str">
        <f t="shared" ca="1" si="18"/>
        <v>Poland</v>
      </c>
      <c r="C92" s="72">
        <f t="shared" ca="1" si="20"/>
        <v>2.115212059763483E-2</v>
      </c>
      <c r="D92" s="72">
        <f t="shared" ca="1" si="20"/>
        <v>2.6758650883558853E-2</v>
      </c>
      <c r="E92" s="72">
        <f t="shared" ca="1" si="20"/>
        <v>3.0094059546960133E-2</v>
      </c>
      <c r="F92" s="72">
        <f t="shared" ca="1" si="20"/>
        <v>3.4503010535497321E-2</v>
      </c>
      <c r="G92" s="72">
        <f t="shared" ca="1" si="20"/>
        <v>4.3715013971105769E-2</v>
      </c>
      <c r="H92" s="72">
        <f t="shared" ca="1" si="20"/>
        <v>5.8304626671471411E-2</v>
      </c>
      <c r="I92" s="72">
        <f t="shared" ca="1" si="20"/>
        <v>6.6483414524041481E-2</v>
      </c>
      <c r="J92" s="72">
        <f t="shared" ca="1" si="20"/>
        <v>8.1621952524601152E-2</v>
      </c>
      <c r="K92" s="72">
        <f t="shared" ca="1" si="20"/>
        <v>0.10679341451426955</v>
      </c>
      <c r="L92" s="72">
        <f t="shared" ca="1" si="20"/>
        <v>0.10732702775275413</v>
      </c>
      <c r="M92" s="71"/>
      <c r="O92" s="42"/>
      <c r="P92" s="42"/>
      <c r="Q92" s="42"/>
      <c r="R92" s="42"/>
    </row>
    <row r="93" spans="1:18" ht="11.25" customHeight="1" x14ac:dyDescent="0.2">
      <c r="A93" s="50" t="s">
        <v>116</v>
      </c>
      <c r="B93" s="51" t="str">
        <f t="shared" ca="1" si="18"/>
        <v>Portugal</v>
      </c>
      <c r="C93" s="72">
        <f t="shared" ca="1" si="20"/>
        <v>0.27471551164625108</v>
      </c>
      <c r="D93" s="72">
        <f t="shared" ca="1" si="20"/>
        <v>0.2770611712120134</v>
      </c>
      <c r="E93" s="72">
        <f t="shared" ca="1" si="20"/>
        <v>0.29326165616012068</v>
      </c>
      <c r="F93" s="72">
        <f t="shared" ca="1" si="20"/>
        <v>0.32315627083550258</v>
      </c>
      <c r="G93" s="72">
        <f t="shared" ca="1" si="20"/>
        <v>0.34122576407533683</v>
      </c>
      <c r="H93" s="72">
        <f t="shared" ca="1" si="20"/>
        <v>0.37618141041415676</v>
      </c>
      <c r="I93" s="72">
        <f t="shared" ca="1" si="20"/>
        <v>0.40667051164188484</v>
      </c>
      <c r="J93" s="72">
        <f t="shared" ca="1" si="20"/>
        <v>0.45871769076811569</v>
      </c>
      <c r="K93" s="72">
        <f t="shared" ca="1" si="20"/>
        <v>0.47594240429209733</v>
      </c>
      <c r="L93" s="72">
        <f t="shared" ca="1" si="20"/>
        <v>0.4915650052401816</v>
      </c>
      <c r="M93" s="71"/>
      <c r="O93" s="42"/>
      <c r="P93" s="42"/>
      <c r="Q93" s="42"/>
      <c r="R93" s="42"/>
    </row>
    <row r="94" spans="1:18" ht="11.25" customHeight="1" x14ac:dyDescent="0.2">
      <c r="A94" s="50" t="s">
        <v>117</v>
      </c>
      <c r="B94" s="51" t="str">
        <f t="shared" ca="1" si="18"/>
        <v>Romania</v>
      </c>
      <c r="C94" s="72">
        <f t="shared" ca="1" si="20"/>
        <v>0.2842744477870956</v>
      </c>
      <c r="D94" s="72">
        <f t="shared" ca="1" si="20"/>
        <v>0.28774761944164923</v>
      </c>
      <c r="E94" s="72">
        <f t="shared" ca="1" si="20"/>
        <v>0.28054196913030283</v>
      </c>
      <c r="F94" s="72">
        <f t="shared" ca="1" si="20"/>
        <v>0.28107887087979172</v>
      </c>
      <c r="G94" s="72">
        <f t="shared" ca="1" si="20"/>
        <v>0.28075280658693014</v>
      </c>
      <c r="H94" s="72">
        <f t="shared" ca="1" si="20"/>
        <v>0.30894398882666874</v>
      </c>
      <c r="I94" s="72">
        <f t="shared" ca="1" si="20"/>
        <v>0.30377716983014286</v>
      </c>
      <c r="J94" s="72">
        <f t="shared" ca="1" si="20"/>
        <v>0.31131088915711708</v>
      </c>
      <c r="K94" s="72">
        <f t="shared" ca="1" si="20"/>
        <v>0.33566948350180448</v>
      </c>
      <c r="L94" s="72">
        <f t="shared" ca="1" si="20"/>
        <v>0.37515684033998076</v>
      </c>
      <c r="M94" s="71"/>
      <c r="O94" s="42"/>
      <c r="P94" s="42"/>
      <c r="Q94" s="42"/>
      <c r="R94" s="42"/>
    </row>
    <row r="95" spans="1:18" ht="11.25" customHeight="1" x14ac:dyDescent="0.2">
      <c r="A95" s="50" t="s">
        <v>118</v>
      </c>
      <c r="B95" s="51" t="str">
        <f t="shared" ca="1" si="18"/>
        <v>Slovenia</v>
      </c>
      <c r="C95" s="72">
        <f t="shared" ca="1" si="20"/>
        <v>0.29270836568459957</v>
      </c>
      <c r="D95" s="72">
        <f t="shared" ca="1" si="20"/>
        <v>0.28654339202812784</v>
      </c>
      <c r="E95" s="72">
        <f t="shared" ca="1" si="20"/>
        <v>0.28230938428621283</v>
      </c>
      <c r="F95" s="72">
        <f t="shared" ca="1" si="20"/>
        <v>0.27697374191754309</v>
      </c>
      <c r="G95" s="72">
        <f t="shared" ca="1" si="20"/>
        <v>0.29962376638080473</v>
      </c>
      <c r="H95" s="72">
        <f t="shared" ca="1" si="20"/>
        <v>0.33759802322711663</v>
      </c>
      <c r="I95" s="72">
        <f t="shared" ca="1" si="20"/>
        <v>0.32149058676097714</v>
      </c>
      <c r="J95" s="72">
        <f t="shared" ca="1" si="20"/>
        <v>0.30810437750898689</v>
      </c>
      <c r="K95" s="72">
        <f t="shared" ca="1" si="20"/>
        <v>0.31363568027598687</v>
      </c>
      <c r="L95" s="72">
        <f t="shared" ca="1" si="20"/>
        <v>0.32818327724124241</v>
      </c>
      <c r="M95" s="71"/>
      <c r="O95" s="42"/>
      <c r="P95" s="42"/>
      <c r="Q95" s="42"/>
      <c r="R95" s="42"/>
    </row>
    <row r="96" spans="1:18" ht="11.25" customHeight="1" x14ac:dyDescent="0.2">
      <c r="A96" s="50" t="s">
        <v>119</v>
      </c>
      <c r="B96" s="51" t="str">
        <f t="shared" ca="1" si="18"/>
        <v>Slovak Republic</v>
      </c>
      <c r="C96" s="72">
        <f t="shared" ca="1" si="20"/>
        <v>0.12442681443423489</v>
      </c>
      <c r="D96" s="72">
        <f t="shared" ca="1" si="20"/>
        <v>0.13454875580762035</v>
      </c>
      <c r="E96" s="72">
        <f t="shared" ca="1" si="20"/>
        <v>0.15129615243611991</v>
      </c>
      <c r="F96" s="72">
        <f t="shared" ca="1" si="20"/>
        <v>0.15739848929475317</v>
      </c>
      <c r="G96" s="72">
        <f t="shared" ca="1" si="20"/>
        <v>0.16711462972157642</v>
      </c>
      <c r="H96" s="72">
        <f t="shared" ca="1" si="20"/>
        <v>0.17765061168231649</v>
      </c>
      <c r="I96" s="72">
        <f t="shared" ca="1" si="20"/>
        <v>0.17774383700667845</v>
      </c>
      <c r="J96" s="72">
        <f t="shared" ca="1" si="20"/>
        <v>0.19305099164712816</v>
      </c>
      <c r="K96" s="72">
        <f t="shared" ca="1" si="20"/>
        <v>0.2005463660480401</v>
      </c>
      <c r="L96" s="72">
        <f t="shared" ca="1" si="20"/>
        <v>0.20800093615282358</v>
      </c>
      <c r="M96" s="71"/>
      <c r="O96" s="42"/>
      <c r="P96" s="42"/>
      <c r="Q96" s="42"/>
      <c r="R96" s="42"/>
    </row>
    <row r="97" spans="1:18" ht="11.25" customHeight="1" x14ac:dyDescent="0.2">
      <c r="A97" s="50" t="s">
        <v>120</v>
      </c>
      <c r="B97" s="51" t="str">
        <f t="shared" ca="1" si="18"/>
        <v>Finland</v>
      </c>
      <c r="C97" s="72">
        <f t="shared" ca="1" si="20"/>
        <v>0.26697560451248553</v>
      </c>
      <c r="D97" s="72">
        <f t="shared" ca="1" si="20"/>
        <v>0.26908615530817603</v>
      </c>
      <c r="E97" s="72">
        <f t="shared" ca="1" si="20"/>
        <v>0.26407673340915777</v>
      </c>
      <c r="F97" s="72">
        <f t="shared" ca="1" si="20"/>
        <v>0.25455869694159783</v>
      </c>
      <c r="G97" s="72">
        <f t="shared" ca="1" si="20"/>
        <v>0.27254143103080053</v>
      </c>
      <c r="H97" s="72">
        <f t="shared" ca="1" si="20"/>
        <v>0.27331130203224152</v>
      </c>
      <c r="I97" s="72">
        <f t="shared" ca="1" si="20"/>
        <v>0.27643925235914329</v>
      </c>
      <c r="J97" s="72">
        <f t="shared" ca="1" si="20"/>
        <v>0.29367341702001759</v>
      </c>
      <c r="K97" s="72">
        <f t="shared" ca="1" si="20"/>
        <v>0.29484384401717495</v>
      </c>
      <c r="L97" s="72">
        <f t="shared" ca="1" si="20"/>
        <v>0.31107825308713127</v>
      </c>
      <c r="M97" s="71"/>
      <c r="O97" s="42"/>
      <c r="P97" s="42"/>
      <c r="Q97" s="42"/>
      <c r="R97" s="42"/>
    </row>
    <row r="98" spans="1:18" ht="11.25" customHeight="1" x14ac:dyDescent="0.2">
      <c r="A98" s="50" t="s">
        <v>121</v>
      </c>
      <c r="B98" s="51" t="str">
        <f t="shared" ca="1" si="18"/>
        <v>Sweden</v>
      </c>
      <c r="C98" s="72">
        <f t="shared" ca="1" si="20"/>
        <v>0.51181405383307821</v>
      </c>
      <c r="D98" s="72">
        <f t="shared" ca="1" si="20"/>
        <v>0.50882520703753864</v>
      </c>
      <c r="E98" s="72">
        <f t="shared" ca="1" si="20"/>
        <v>0.51750925118537816</v>
      </c>
      <c r="F98" s="72">
        <f t="shared" ca="1" si="20"/>
        <v>0.53157258762564397</v>
      </c>
      <c r="G98" s="72">
        <f t="shared" ca="1" si="20"/>
        <v>0.53567543631417924</v>
      </c>
      <c r="H98" s="72">
        <f t="shared" ca="1" si="20"/>
        <v>0.58275573818580262</v>
      </c>
      <c r="I98" s="72">
        <f t="shared" ca="1" si="20"/>
        <v>0.55987867163923444</v>
      </c>
      <c r="J98" s="72">
        <f t="shared" ca="1" si="20"/>
        <v>0.59882799726386304</v>
      </c>
      <c r="K98" s="72">
        <f t="shared" ca="1" si="20"/>
        <v>0.59962198506073783</v>
      </c>
      <c r="L98" s="72">
        <f t="shared" ca="1" si="20"/>
        <v>0.6181446743256328</v>
      </c>
      <c r="M98" s="71"/>
      <c r="O98" s="42"/>
      <c r="P98" s="42"/>
      <c r="Q98" s="42"/>
      <c r="R98" s="42"/>
    </row>
    <row r="99" spans="1:18" ht="11.25" customHeight="1" x14ac:dyDescent="0.2">
      <c r="A99" s="73" t="s">
        <v>122</v>
      </c>
      <c r="B99" s="74" t="str">
        <f t="shared" ca="1" si="18"/>
        <v>United Kingdom</v>
      </c>
      <c r="C99" s="75">
        <f t="shared" ca="1" si="20"/>
        <v>3.5439652221351953E-2</v>
      </c>
      <c r="D99" s="75">
        <f t="shared" ca="1" si="20"/>
        <v>4.1309198774787899E-2</v>
      </c>
      <c r="E99" s="75">
        <f t="shared" ca="1" si="20"/>
        <v>4.5174369697970736E-2</v>
      </c>
      <c r="F99" s="75">
        <f t="shared" ca="1" si="20"/>
        <v>4.8192380977547529E-2</v>
      </c>
      <c r="G99" s="75">
        <f t="shared" ca="1" si="20"/>
        <v>5.4590232935801702E-2</v>
      </c>
      <c r="H99" s="75">
        <f t="shared" ca="1" si="20"/>
        <v>6.6647765200029158E-2</v>
      </c>
      <c r="I99" s="75">
        <f t="shared" ca="1" si="20"/>
        <v>7.383146226445006E-2</v>
      </c>
      <c r="J99" s="75">
        <f t="shared" ca="1" si="20"/>
        <v>8.7752040281311491E-2</v>
      </c>
      <c r="K99" s="75">
        <f t="shared" ca="1" si="20"/>
        <v>0.10772287720586639</v>
      </c>
      <c r="L99" s="75">
        <f t="shared" ca="1" si="20"/>
        <v>0.13852298775173888</v>
      </c>
      <c r="M99" s="71"/>
      <c r="O99" s="42"/>
      <c r="P99" s="42"/>
      <c r="Q99" s="42"/>
      <c r="R99" s="42"/>
    </row>
    <row r="100" spans="1:18" ht="11.25" customHeight="1" x14ac:dyDescent="0.2">
      <c r="A100" s="73" t="s">
        <v>123</v>
      </c>
      <c r="B100" s="74" t="str">
        <f t="shared" ca="1" si="18"/>
        <v>Norway</v>
      </c>
      <c r="C100" s="75">
        <f t="shared" ca="1" si="20"/>
        <v>0.97307675846202124</v>
      </c>
      <c r="D100" s="75">
        <f t="shared" ca="1" si="20"/>
        <v>0.96802867166185369</v>
      </c>
      <c r="E100" s="75">
        <f t="shared" ca="1" si="20"/>
        <v>1.0023178329648683</v>
      </c>
      <c r="F100" s="75">
        <f t="shared" ca="1" si="20"/>
        <v>0.98516094923719111</v>
      </c>
      <c r="G100" s="75">
        <f t="shared" ca="1" si="20"/>
        <v>0.99610102813373858</v>
      </c>
      <c r="H100" s="75">
        <f t="shared" ca="1" si="20"/>
        <v>1.0465605891413507</v>
      </c>
      <c r="I100" s="75">
        <f t="shared" ca="1" si="20"/>
        <v>0.97848656214013086</v>
      </c>
      <c r="J100" s="75">
        <f t="shared" ca="1" si="20"/>
        <v>1.0550358128614488</v>
      </c>
      <c r="K100" s="75">
        <f t="shared" ca="1" si="20"/>
        <v>1.0436266865855695</v>
      </c>
      <c r="L100" s="75">
        <f t="shared" ca="1" si="20"/>
        <v>1.054742393602782</v>
      </c>
      <c r="M100" s="71"/>
      <c r="O100" s="42"/>
      <c r="P100" s="42"/>
      <c r="Q100" s="42"/>
      <c r="R100" s="42"/>
    </row>
    <row r="101" spans="1:18" ht="11.25" customHeight="1" x14ac:dyDescent="0.2">
      <c r="A101" s="59"/>
      <c r="B101" s="60"/>
      <c r="C101" s="71"/>
      <c r="D101" s="71"/>
      <c r="E101" s="71"/>
      <c r="F101" s="71"/>
      <c r="G101" s="71"/>
      <c r="H101" s="71"/>
      <c r="I101" s="71"/>
      <c r="J101" s="71"/>
      <c r="K101" s="71"/>
      <c r="L101" s="71"/>
      <c r="M101" s="71"/>
      <c r="O101" s="42"/>
      <c r="P101" s="42"/>
      <c r="Q101" s="42"/>
      <c r="R101" s="42"/>
    </row>
    <row r="102" spans="1:18" ht="11.25" customHeight="1" x14ac:dyDescent="0.2">
      <c r="A102" s="60"/>
      <c r="O102" s="42"/>
      <c r="P102" s="42"/>
      <c r="Q102" s="42"/>
      <c r="R102" s="42"/>
    </row>
    <row r="103" spans="1:18" ht="15" customHeight="1" x14ac:dyDescent="0.2">
      <c r="A103" s="107" t="s">
        <v>125</v>
      </c>
      <c r="B103" s="42"/>
      <c r="Q103" s="42"/>
      <c r="R103" s="42"/>
    </row>
    <row r="104" spans="1:18" ht="11.25" customHeight="1" x14ac:dyDescent="0.2">
      <c r="A104" s="109"/>
      <c r="B104" s="109"/>
      <c r="C104" s="110">
        <v>2004</v>
      </c>
      <c r="D104" s="110">
        <v>2005</v>
      </c>
      <c r="E104" s="110">
        <v>2006</v>
      </c>
      <c r="F104" s="110">
        <v>2007</v>
      </c>
      <c r="G104" s="110">
        <v>2008</v>
      </c>
      <c r="H104" s="110">
        <v>2009</v>
      </c>
      <c r="I104" s="110">
        <v>2010</v>
      </c>
      <c r="J104" s="110">
        <v>2011</v>
      </c>
      <c r="K104" s="110">
        <v>2012</v>
      </c>
      <c r="L104" s="110">
        <v>2013</v>
      </c>
      <c r="M104" s="45"/>
    </row>
    <row r="105" spans="1:18" ht="11.25" customHeight="1" x14ac:dyDescent="0.2">
      <c r="A105" s="66" t="s">
        <v>93</v>
      </c>
      <c r="B105" s="108" t="str">
        <f t="shared" ref="B105:B134" ca="1" si="21">INDIRECT($A105 &amp; "!R1C" &amp; 8,FALSE)</f>
        <v>EU28</v>
      </c>
      <c r="C105" s="67">
        <f t="shared" ref="C105:L114" ca="1" si="22">INDIRECT($A105 &amp; "!R42C" &amp; C$104-2001,FALSE)</f>
        <v>9.9179175222197574E-2</v>
      </c>
      <c r="D105" s="67">
        <f t="shared" ca="1" si="22"/>
        <v>0.10324319814947017</v>
      </c>
      <c r="E105" s="67">
        <f t="shared" ca="1" si="22"/>
        <v>0.10909374604087653</v>
      </c>
      <c r="F105" s="67">
        <f t="shared" ca="1" si="22"/>
        <v>0.1186194944051534</v>
      </c>
      <c r="G105" s="67">
        <f t="shared" ca="1" si="22"/>
        <v>0.11985946692695143</v>
      </c>
      <c r="H105" s="67">
        <f t="shared" ca="1" si="22"/>
        <v>0.136752398272111</v>
      </c>
      <c r="I105" s="67">
        <f t="shared" ca="1" si="22"/>
        <v>0.14058037324755077</v>
      </c>
      <c r="J105" s="67">
        <f t="shared" ca="1" si="22"/>
        <v>0.15038397554062877</v>
      </c>
      <c r="K105" s="67">
        <f t="shared" ca="1" si="22"/>
        <v>0.16069003481417163</v>
      </c>
      <c r="L105" s="67">
        <f t="shared" ca="1" si="22"/>
        <v>0.16501365660405617</v>
      </c>
      <c r="M105" s="45"/>
    </row>
    <row r="106" spans="1:18" ht="11.25" customHeight="1" x14ac:dyDescent="0.2">
      <c r="A106" s="68" t="s">
        <v>95</v>
      </c>
      <c r="B106" s="69" t="str">
        <f t="shared" ca="1" si="21"/>
        <v>Belgium</v>
      </c>
      <c r="C106" s="70">
        <f t="shared" ca="1" si="22"/>
        <v>2.8485164284747139E-2</v>
      </c>
      <c r="D106" s="70">
        <f t="shared" ca="1" si="22"/>
        <v>3.4144003602921358E-2</v>
      </c>
      <c r="E106" s="70">
        <f t="shared" ca="1" si="22"/>
        <v>3.7116263591482949E-2</v>
      </c>
      <c r="F106" s="70">
        <f t="shared" ca="1" si="22"/>
        <v>4.5114705383744153E-2</v>
      </c>
      <c r="G106" s="70">
        <f t="shared" ca="1" si="22"/>
        <v>4.9689879718126856E-2</v>
      </c>
      <c r="H106" s="70">
        <f t="shared" ca="1" si="22"/>
        <v>6.2274939764101728E-2</v>
      </c>
      <c r="I106" s="70">
        <f t="shared" ca="1" si="22"/>
        <v>6.1498774325589589E-2</v>
      </c>
      <c r="J106" s="70">
        <f t="shared" ca="1" si="22"/>
        <v>6.3008313067301869E-2</v>
      </c>
      <c r="K106" s="70">
        <f t="shared" ca="1" si="22"/>
        <v>7.727001758695845E-2</v>
      </c>
      <c r="L106" s="70">
        <f t="shared" ca="1" si="22"/>
        <v>8.1083954605780537E-2</v>
      </c>
      <c r="M106" s="71"/>
    </row>
    <row r="107" spans="1:18" ht="11.25" customHeight="1" x14ac:dyDescent="0.2">
      <c r="A107" s="50" t="s">
        <v>96</v>
      </c>
      <c r="B107" s="51" t="str">
        <f t="shared" ca="1" si="21"/>
        <v>Bulgaria</v>
      </c>
      <c r="C107" s="72">
        <f t="shared" ca="1" si="22"/>
        <v>0.14062833972097041</v>
      </c>
      <c r="D107" s="72">
        <f t="shared" ca="1" si="22"/>
        <v>0.14263235263013033</v>
      </c>
      <c r="E107" s="72">
        <f t="shared" ca="1" si="22"/>
        <v>0.14790223873652858</v>
      </c>
      <c r="F107" s="72">
        <f t="shared" ca="1" si="22"/>
        <v>0.13862451059763914</v>
      </c>
      <c r="G107" s="72">
        <f t="shared" ca="1" si="22"/>
        <v>0.17298853711696632</v>
      </c>
      <c r="H107" s="72">
        <f t="shared" ca="1" si="22"/>
        <v>0.21685182927724359</v>
      </c>
      <c r="I107" s="72">
        <f t="shared" ca="1" si="22"/>
        <v>0.24411641598188441</v>
      </c>
      <c r="J107" s="72">
        <f t="shared" ca="1" si="22"/>
        <v>0.24884000519798627</v>
      </c>
      <c r="K107" s="72">
        <f t="shared" ca="1" si="22"/>
        <v>0.27527632766698529</v>
      </c>
      <c r="L107" s="72">
        <f t="shared" ca="1" si="22"/>
        <v>0.29195867442302431</v>
      </c>
      <c r="M107" s="71"/>
    </row>
    <row r="108" spans="1:18" ht="11.25" customHeight="1" x14ac:dyDescent="0.2">
      <c r="A108" s="50" t="s">
        <v>97</v>
      </c>
      <c r="B108" s="51" t="str">
        <f t="shared" ca="1" si="21"/>
        <v>Czech Republic</v>
      </c>
      <c r="C108" s="72">
        <f t="shared" ca="1" si="22"/>
        <v>8.3991500350881446E-2</v>
      </c>
      <c r="D108" s="72">
        <f t="shared" ca="1" si="22"/>
        <v>9.1092747295887969E-2</v>
      </c>
      <c r="E108" s="72">
        <f t="shared" ca="1" si="22"/>
        <v>9.6289220570119724E-2</v>
      </c>
      <c r="F108" s="72">
        <f t="shared" ca="1" si="22"/>
        <v>0.11384582179992747</v>
      </c>
      <c r="G108" s="72">
        <f t="shared" ca="1" si="22"/>
        <v>0.11135498526205762</v>
      </c>
      <c r="H108" s="72">
        <f t="shared" ca="1" si="22"/>
        <v>0.11791932780157997</v>
      </c>
      <c r="I108" s="72">
        <f t="shared" ca="1" si="22"/>
        <v>0.1260543305456728</v>
      </c>
      <c r="J108" s="72">
        <f t="shared" ca="1" si="22"/>
        <v>0.13155123500695193</v>
      </c>
      <c r="K108" s="72">
        <f t="shared" ca="1" si="22"/>
        <v>0.14097632834342566</v>
      </c>
      <c r="L108" s="72">
        <f t="shared" ca="1" si="22"/>
        <v>0.15333365445970043</v>
      </c>
      <c r="M108" s="71"/>
    </row>
    <row r="109" spans="1:18" ht="11.25" customHeight="1" x14ac:dyDescent="0.2">
      <c r="A109" s="50" t="s">
        <v>98</v>
      </c>
      <c r="B109" s="51" t="str">
        <f t="shared" ca="1" si="21"/>
        <v>Denmark</v>
      </c>
      <c r="C109" s="72">
        <f t="shared" ca="1" si="22"/>
        <v>0.19946204435133</v>
      </c>
      <c r="D109" s="72">
        <f t="shared" ca="1" si="22"/>
        <v>0.22079534251495619</v>
      </c>
      <c r="E109" s="72">
        <f t="shared" ca="1" si="22"/>
        <v>0.22969746743408823</v>
      </c>
      <c r="F109" s="72">
        <f t="shared" ca="1" si="22"/>
        <v>0.27023536698015466</v>
      </c>
      <c r="G109" s="72">
        <f t="shared" ca="1" si="22"/>
        <v>0.28138651589373814</v>
      </c>
      <c r="H109" s="72">
        <f t="shared" ca="1" si="22"/>
        <v>0.29535996172237566</v>
      </c>
      <c r="I109" s="72">
        <f t="shared" ca="1" si="22"/>
        <v>0.30693536696382301</v>
      </c>
      <c r="J109" s="72">
        <f t="shared" ca="1" si="22"/>
        <v>0.31984928070433011</v>
      </c>
      <c r="K109" s="72">
        <f t="shared" ca="1" si="22"/>
        <v>0.33478709445893834</v>
      </c>
      <c r="L109" s="72">
        <f t="shared" ca="1" si="22"/>
        <v>0.34775757783370143</v>
      </c>
      <c r="M109" s="71"/>
    </row>
    <row r="110" spans="1:18" ht="11.25" customHeight="1" x14ac:dyDescent="0.2">
      <c r="A110" s="50" t="s">
        <v>99</v>
      </c>
      <c r="B110" s="51" t="str">
        <f t="shared" ca="1" si="21"/>
        <v>Germany</v>
      </c>
      <c r="C110" s="72">
        <f t="shared" ca="1" si="22"/>
        <v>6.2979475833524257E-2</v>
      </c>
      <c r="D110" s="72">
        <f t="shared" ca="1" si="22"/>
        <v>6.7939968074496648E-2</v>
      </c>
      <c r="E110" s="72">
        <f t="shared" ca="1" si="22"/>
        <v>6.9209347774093113E-2</v>
      </c>
      <c r="F110" s="72">
        <f t="shared" ca="1" si="22"/>
        <v>8.3125482954661226E-2</v>
      </c>
      <c r="G110" s="72">
        <f t="shared" ca="1" si="22"/>
        <v>7.3645784465698305E-2</v>
      </c>
      <c r="H110" s="72">
        <f t="shared" ca="1" si="22"/>
        <v>9.2071111508744405E-2</v>
      </c>
      <c r="I110" s="72">
        <f t="shared" ca="1" si="22"/>
        <v>9.726544311318526E-2</v>
      </c>
      <c r="J110" s="72">
        <f t="shared" ca="1" si="22"/>
        <v>0.10427559161384449</v>
      </c>
      <c r="K110" s="72">
        <f t="shared" ca="1" si="22"/>
        <v>0.10383190387433064</v>
      </c>
      <c r="L110" s="72">
        <f t="shared" ca="1" si="22"/>
        <v>0.10572889824645262</v>
      </c>
      <c r="M110" s="71"/>
    </row>
    <row r="111" spans="1:18" ht="11.25" customHeight="1" x14ac:dyDescent="0.2">
      <c r="A111" s="50" t="s">
        <v>100</v>
      </c>
      <c r="B111" s="51" t="str">
        <f t="shared" ca="1" si="21"/>
        <v>Estonia</v>
      </c>
      <c r="C111" s="72">
        <f t="shared" ca="1" si="22"/>
        <v>0.33241415201594093</v>
      </c>
      <c r="D111" s="72">
        <f t="shared" ca="1" si="22"/>
        <v>0.32178977013477439</v>
      </c>
      <c r="E111" s="72">
        <f t="shared" ca="1" si="22"/>
        <v>0.3067557272241993</v>
      </c>
      <c r="F111" s="72">
        <f t="shared" ca="1" si="22"/>
        <v>0.32708784890078269</v>
      </c>
      <c r="G111" s="72">
        <f t="shared" ca="1" si="22"/>
        <v>0.35465995654238508</v>
      </c>
      <c r="H111" s="72">
        <f t="shared" ca="1" si="22"/>
        <v>0.41790258749545001</v>
      </c>
      <c r="I111" s="72">
        <f t="shared" ca="1" si="22"/>
        <v>0.43252417127545578</v>
      </c>
      <c r="J111" s="72">
        <f t="shared" ca="1" si="22"/>
        <v>0.44080596114701498</v>
      </c>
      <c r="K111" s="72">
        <f t="shared" ca="1" si="22"/>
        <v>0.4311702730881633</v>
      </c>
      <c r="L111" s="72">
        <f t="shared" ca="1" si="22"/>
        <v>0.43135363758771439</v>
      </c>
      <c r="M111" s="71"/>
    </row>
    <row r="112" spans="1:18" ht="11.25" customHeight="1" x14ac:dyDescent="0.2">
      <c r="A112" s="50" t="s">
        <v>101</v>
      </c>
      <c r="B112" s="51" t="str">
        <f t="shared" ca="1" si="21"/>
        <v>Ireland</v>
      </c>
      <c r="C112" s="72">
        <f t="shared" ca="1" si="22"/>
        <v>2.8757053583721499E-2</v>
      </c>
      <c r="D112" s="72">
        <f t="shared" ca="1" si="22"/>
        <v>3.4948859276243777E-2</v>
      </c>
      <c r="E112" s="72">
        <f t="shared" ca="1" si="22"/>
        <v>3.5712859688281959E-2</v>
      </c>
      <c r="F112" s="72">
        <f t="shared" ca="1" si="22"/>
        <v>3.8731721603053416E-2</v>
      </c>
      <c r="G112" s="72">
        <f t="shared" ca="1" si="22"/>
        <v>3.6259792376120335E-2</v>
      </c>
      <c r="H112" s="72">
        <f t="shared" ca="1" si="22"/>
        <v>4.2958486870009964E-2</v>
      </c>
      <c r="I112" s="72">
        <f t="shared" ca="1" si="22"/>
        <v>4.4846978014725411E-2</v>
      </c>
      <c r="J112" s="72">
        <f t="shared" ca="1" si="22"/>
        <v>5.1047172031994409E-2</v>
      </c>
      <c r="K112" s="72">
        <f t="shared" ca="1" si="22"/>
        <v>5.4426528059015496E-2</v>
      </c>
      <c r="L112" s="72">
        <f t="shared" ca="1" si="22"/>
        <v>5.7016280289583304E-2</v>
      </c>
      <c r="M112" s="71"/>
    </row>
    <row r="113" spans="1:18" ht="11.25" customHeight="1" x14ac:dyDescent="0.2">
      <c r="A113" s="50" t="s">
        <v>102</v>
      </c>
      <c r="B113" s="51" t="str">
        <f t="shared" ca="1" si="21"/>
        <v>Greece</v>
      </c>
      <c r="C113" s="72">
        <f t="shared" ca="1" si="22"/>
        <v>0.12817510696603984</v>
      </c>
      <c r="D113" s="72">
        <f t="shared" ca="1" si="22"/>
        <v>0.12795715744513247</v>
      </c>
      <c r="E113" s="72">
        <f t="shared" ca="1" si="22"/>
        <v>0.1245966296188693</v>
      </c>
      <c r="F113" s="72">
        <f t="shared" ca="1" si="22"/>
        <v>0.14422327520281314</v>
      </c>
      <c r="G113" s="72">
        <f t="shared" ca="1" si="22"/>
        <v>0.14263648112132116</v>
      </c>
      <c r="H113" s="72">
        <f t="shared" ca="1" si="22"/>
        <v>0.16446551462741651</v>
      </c>
      <c r="I113" s="72">
        <f t="shared" ca="1" si="22"/>
        <v>0.17835885622870171</v>
      </c>
      <c r="J113" s="72">
        <f t="shared" ca="1" si="22"/>
        <v>0.19356637876530439</v>
      </c>
      <c r="K113" s="72">
        <f t="shared" ca="1" si="22"/>
        <v>0.23370503233432122</v>
      </c>
      <c r="L113" s="72">
        <f t="shared" ca="1" si="22"/>
        <v>0.2648275730078144</v>
      </c>
      <c r="M113" s="71"/>
    </row>
    <row r="114" spans="1:18" ht="11.25" customHeight="1" x14ac:dyDescent="0.2">
      <c r="A114" s="50" t="s">
        <v>103</v>
      </c>
      <c r="B114" s="51" t="str">
        <f t="shared" ca="1" si="21"/>
        <v>Spain</v>
      </c>
      <c r="C114" s="72">
        <f t="shared" ca="1" si="22"/>
        <v>9.5299841717547185E-2</v>
      </c>
      <c r="D114" s="72">
        <f t="shared" ca="1" si="22"/>
        <v>9.3941949949596579E-2</v>
      </c>
      <c r="E114" s="72">
        <f t="shared" ca="1" si="22"/>
        <v>0.11390142375821928</v>
      </c>
      <c r="F114" s="72">
        <f t="shared" ca="1" si="22"/>
        <v>0.11265593609295796</v>
      </c>
      <c r="G114" s="72">
        <f t="shared" ca="1" si="22"/>
        <v>0.11653011496729472</v>
      </c>
      <c r="H114" s="72">
        <f t="shared" ca="1" si="22"/>
        <v>0.13308841579034167</v>
      </c>
      <c r="I114" s="72">
        <f t="shared" ca="1" si="22"/>
        <v>0.125938853931467</v>
      </c>
      <c r="J114" s="72">
        <f t="shared" ca="1" si="22"/>
        <v>0.1361522654879728</v>
      </c>
      <c r="K114" s="72">
        <f t="shared" ca="1" si="22"/>
        <v>0.14126543762522623</v>
      </c>
      <c r="L114" s="72">
        <f t="shared" ca="1" si="22"/>
        <v>0.14892295581120335</v>
      </c>
      <c r="M114" s="71"/>
    </row>
    <row r="115" spans="1:18" ht="11.25" customHeight="1" x14ac:dyDescent="0.2">
      <c r="A115" s="50" t="s">
        <v>104</v>
      </c>
      <c r="B115" s="51" t="str">
        <f t="shared" ca="1" si="21"/>
        <v>France</v>
      </c>
      <c r="C115" s="72">
        <f t="shared" ref="C115:L124" ca="1" si="23">INDIRECT($A115 &amp; "!R42C" &amp; C$104-2001,FALSE)</f>
        <v>0.12321399591706753</v>
      </c>
      <c r="D115" s="72">
        <f t="shared" ca="1" si="23"/>
        <v>0.12408300484298733</v>
      </c>
      <c r="E115" s="72">
        <f t="shared" ca="1" si="23"/>
        <v>0.12068078404466821</v>
      </c>
      <c r="F115" s="72">
        <f t="shared" ca="1" si="23"/>
        <v>0.12936503505943631</v>
      </c>
      <c r="G115" s="72">
        <f t="shared" ca="1" si="23"/>
        <v>0.13398476650577446</v>
      </c>
      <c r="H115" s="72">
        <f t="shared" ca="1" si="23"/>
        <v>0.15246216808728663</v>
      </c>
      <c r="I115" s="72">
        <f t="shared" ca="1" si="23"/>
        <v>0.16367800678941932</v>
      </c>
      <c r="J115" s="72">
        <f t="shared" ca="1" si="23"/>
        <v>0.16286809744815514</v>
      </c>
      <c r="K115" s="72">
        <f t="shared" ca="1" si="23"/>
        <v>0.17311853313715087</v>
      </c>
      <c r="L115" s="72">
        <f t="shared" ca="1" si="23"/>
        <v>0.18318030013436573</v>
      </c>
      <c r="M115" s="71"/>
    </row>
    <row r="116" spans="1:18" ht="11.25" customHeight="1" x14ac:dyDescent="0.2">
      <c r="A116" s="50" t="s">
        <v>105</v>
      </c>
      <c r="B116" s="51" t="str">
        <f t="shared" ca="1" si="21"/>
        <v>Croatia</v>
      </c>
      <c r="C116" s="72">
        <f t="shared" ca="1" si="23"/>
        <v>0.11668822591760829</v>
      </c>
      <c r="D116" s="72">
        <f t="shared" ca="1" si="23"/>
        <v>0.10776038643045752</v>
      </c>
      <c r="E116" s="72">
        <f t="shared" ca="1" si="23"/>
        <v>0.11372615766627628</v>
      </c>
      <c r="F116" s="72">
        <f t="shared" ca="1" si="23"/>
        <v>0.1054654305512663</v>
      </c>
      <c r="G116" s="72">
        <f t="shared" ca="1" si="23"/>
        <v>0.10377380332013925</v>
      </c>
      <c r="H116" s="72">
        <f t="shared" ca="1" si="23"/>
        <v>0.11621724592733469</v>
      </c>
      <c r="I116" s="72">
        <f t="shared" ca="1" si="23"/>
        <v>0.1300258627303231</v>
      </c>
      <c r="J116" s="72">
        <f t="shared" ca="1" si="23"/>
        <v>0.15642108381920725</v>
      </c>
      <c r="K116" s="72">
        <f t="shared" ca="1" si="23"/>
        <v>0.18259149977004319</v>
      </c>
      <c r="L116" s="72">
        <f t="shared" ca="1" si="23"/>
        <v>0.18115834207312048</v>
      </c>
      <c r="M116" s="71"/>
    </row>
    <row r="117" spans="1:18" ht="11.25" customHeight="1" x14ac:dyDescent="0.2">
      <c r="A117" s="50" t="s">
        <v>106</v>
      </c>
      <c r="B117" s="51" t="str">
        <f t="shared" ca="1" si="21"/>
        <v>Italy</v>
      </c>
      <c r="C117" s="72">
        <f t="shared" ca="1" si="23"/>
        <v>4.269141065653434E-2</v>
      </c>
      <c r="D117" s="72">
        <f t="shared" ca="1" si="23"/>
        <v>4.5784589512326952E-2</v>
      </c>
      <c r="E117" s="72">
        <f t="shared" ca="1" si="23"/>
        <v>5.8382993059803281E-2</v>
      </c>
      <c r="F117" s="72">
        <f t="shared" ca="1" si="23"/>
        <v>5.9117657216833611E-2</v>
      </c>
      <c r="G117" s="72">
        <f t="shared" ca="1" si="23"/>
        <v>6.4397003280796269E-2</v>
      </c>
      <c r="H117" s="72">
        <f t="shared" ca="1" si="23"/>
        <v>8.7172184408388143E-2</v>
      </c>
      <c r="I117" s="72">
        <f t="shared" ca="1" si="23"/>
        <v>0.10411956734170781</v>
      </c>
      <c r="J117" s="72">
        <f t="shared" ca="1" si="23"/>
        <v>0.12216378877850975</v>
      </c>
      <c r="K117" s="72">
        <f t="shared" ca="1" si="23"/>
        <v>0.16884869421542642</v>
      </c>
      <c r="L117" s="72">
        <f t="shared" ca="1" si="23"/>
        <v>0.18031873336327239</v>
      </c>
      <c r="M117" s="71"/>
    </row>
    <row r="118" spans="1:18" ht="11.25" customHeight="1" x14ac:dyDescent="0.2">
      <c r="A118" s="50" t="s">
        <v>107</v>
      </c>
      <c r="B118" s="51" t="str">
        <f t="shared" ca="1" si="21"/>
        <v>Cyprus</v>
      </c>
      <c r="C118" s="72">
        <f t="shared" ca="1" si="23"/>
        <v>9.2644002447601057E-2</v>
      </c>
      <c r="D118" s="72">
        <f t="shared" ca="1" si="23"/>
        <v>9.969788223095348E-2</v>
      </c>
      <c r="E118" s="72">
        <f t="shared" ca="1" si="23"/>
        <v>0.1043428558501138</v>
      </c>
      <c r="F118" s="72">
        <f t="shared" ca="1" si="23"/>
        <v>0.13073909734792397</v>
      </c>
      <c r="G118" s="72">
        <f t="shared" ca="1" si="23"/>
        <v>0.14469183517098128</v>
      </c>
      <c r="H118" s="72">
        <f t="shared" ca="1" si="23"/>
        <v>0.16262967110394966</v>
      </c>
      <c r="I118" s="72">
        <f t="shared" ca="1" si="23"/>
        <v>0.18155768629678751</v>
      </c>
      <c r="J118" s="72">
        <f t="shared" ca="1" si="23"/>
        <v>0.19174317770275806</v>
      </c>
      <c r="K118" s="72">
        <f t="shared" ca="1" si="23"/>
        <v>0.20749185224815786</v>
      </c>
      <c r="L118" s="72">
        <f t="shared" ca="1" si="23"/>
        <v>0.21657163181490777</v>
      </c>
      <c r="M118" s="71"/>
      <c r="O118" s="42"/>
      <c r="P118" s="42"/>
      <c r="Q118" s="42"/>
      <c r="R118" s="42"/>
    </row>
    <row r="119" spans="1:18" ht="11.25" customHeight="1" x14ac:dyDescent="0.2">
      <c r="A119" s="50" t="s">
        <v>108</v>
      </c>
      <c r="B119" s="51" t="str">
        <f t="shared" ca="1" si="21"/>
        <v>Latvia</v>
      </c>
      <c r="C119" s="72">
        <f t="shared" ca="1" si="23"/>
        <v>0.42487816558173924</v>
      </c>
      <c r="D119" s="72">
        <f t="shared" ca="1" si="23"/>
        <v>0.42679143896128552</v>
      </c>
      <c r="E119" s="72">
        <f t="shared" ca="1" si="23"/>
        <v>0.42594476034176382</v>
      </c>
      <c r="F119" s="72">
        <f t="shared" ca="1" si="23"/>
        <v>0.42362934733052349</v>
      </c>
      <c r="G119" s="72">
        <f t="shared" ca="1" si="23"/>
        <v>0.42936869084928658</v>
      </c>
      <c r="H119" s="72">
        <f t="shared" ca="1" si="23"/>
        <v>0.47887111509248748</v>
      </c>
      <c r="I119" s="72">
        <f t="shared" ca="1" si="23"/>
        <v>0.40744763155690616</v>
      </c>
      <c r="J119" s="72">
        <f t="shared" ca="1" si="23"/>
        <v>0.44828556801594577</v>
      </c>
      <c r="K119" s="72">
        <f t="shared" ca="1" si="23"/>
        <v>0.4738991556577537</v>
      </c>
      <c r="L119" s="72">
        <f t="shared" ca="1" si="23"/>
        <v>0.49706949505571196</v>
      </c>
      <c r="M119" s="71"/>
      <c r="O119" s="42"/>
      <c r="P119" s="42"/>
      <c r="Q119" s="42"/>
      <c r="R119" s="42"/>
    </row>
    <row r="120" spans="1:18" ht="11.25" customHeight="1" x14ac:dyDescent="0.2">
      <c r="A120" s="50" t="s">
        <v>109</v>
      </c>
      <c r="B120" s="51" t="str">
        <f t="shared" ca="1" si="21"/>
        <v>Lithuania</v>
      </c>
      <c r="C120" s="72">
        <f t="shared" ca="1" si="23"/>
        <v>0.30445579345154572</v>
      </c>
      <c r="D120" s="72">
        <f t="shared" ca="1" si="23"/>
        <v>0.30090180828170771</v>
      </c>
      <c r="E120" s="72">
        <f t="shared" ca="1" si="23"/>
        <v>0.29684616106848632</v>
      </c>
      <c r="F120" s="72">
        <f t="shared" ca="1" si="23"/>
        <v>0.29766300208418228</v>
      </c>
      <c r="G120" s="72">
        <f t="shared" ca="1" si="23"/>
        <v>0.32763538192790215</v>
      </c>
      <c r="H120" s="72">
        <f t="shared" ca="1" si="23"/>
        <v>0.34426351879527384</v>
      </c>
      <c r="I120" s="72">
        <f t="shared" ca="1" si="23"/>
        <v>0.33169531512161204</v>
      </c>
      <c r="J120" s="72">
        <f t="shared" ca="1" si="23"/>
        <v>0.33711329774937754</v>
      </c>
      <c r="K120" s="72">
        <f t="shared" ca="1" si="23"/>
        <v>0.35452946218625531</v>
      </c>
      <c r="L120" s="72">
        <f t="shared" ca="1" si="23"/>
        <v>0.37720903856080162</v>
      </c>
      <c r="M120" s="71"/>
      <c r="O120" s="42"/>
      <c r="P120" s="42"/>
      <c r="Q120" s="42"/>
      <c r="R120" s="42"/>
    </row>
    <row r="121" spans="1:18" ht="11.25" customHeight="1" x14ac:dyDescent="0.2">
      <c r="A121" s="50" t="s">
        <v>110</v>
      </c>
      <c r="B121" s="51" t="str">
        <f t="shared" ca="1" si="21"/>
        <v>Luxembourg</v>
      </c>
      <c r="C121" s="72">
        <f t="shared" ca="1" si="23"/>
        <v>1.8190939043745691E-2</v>
      </c>
      <c r="D121" s="72">
        <f t="shared" ca="1" si="23"/>
        <v>3.6272336661637011E-2</v>
      </c>
      <c r="E121" s="72">
        <f t="shared" ca="1" si="23"/>
        <v>3.6405252440210679E-2</v>
      </c>
      <c r="F121" s="72">
        <f t="shared" ca="1" si="23"/>
        <v>4.3805821226797603E-2</v>
      </c>
      <c r="G121" s="72">
        <f t="shared" ca="1" si="23"/>
        <v>4.6124595884128067E-2</v>
      </c>
      <c r="H121" s="72">
        <f t="shared" ca="1" si="23"/>
        <v>4.6788633116528949E-2</v>
      </c>
      <c r="I121" s="72">
        <f t="shared" ca="1" si="23"/>
        <v>4.7515811460719044E-2</v>
      </c>
      <c r="J121" s="72">
        <f t="shared" ca="1" si="23"/>
        <v>4.8233630771006189E-2</v>
      </c>
      <c r="K121" s="72">
        <f t="shared" ca="1" si="23"/>
        <v>5.0215557475960661E-2</v>
      </c>
      <c r="L121" s="72">
        <f t="shared" ca="1" si="23"/>
        <v>5.6499444522922576E-2</v>
      </c>
      <c r="M121" s="71"/>
      <c r="O121" s="42"/>
      <c r="P121" s="42"/>
      <c r="Q121" s="42"/>
      <c r="R121" s="42"/>
    </row>
    <row r="122" spans="1:18" ht="11.25" customHeight="1" x14ac:dyDescent="0.2">
      <c r="A122" s="50" t="s">
        <v>111</v>
      </c>
      <c r="B122" s="51" t="str">
        <f t="shared" ca="1" si="21"/>
        <v>Hungary</v>
      </c>
      <c r="C122" s="72">
        <f t="shared" ca="1" si="23"/>
        <v>6.4644587227703498E-2</v>
      </c>
      <c r="D122" s="72">
        <f t="shared" ca="1" si="23"/>
        <v>5.9866466880847728E-2</v>
      </c>
      <c r="E122" s="72">
        <f t="shared" ca="1" si="23"/>
        <v>7.5091299406513101E-2</v>
      </c>
      <c r="F122" s="72">
        <f t="shared" ca="1" si="23"/>
        <v>8.8867795636716471E-2</v>
      </c>
      <c r="G122" s="72">
        <f t="shared" ca="1" si="23"/>
        <v>8.269406377524853E-2</v>
      </c>
      <c r="H122" s="72">
        <f t="shared" ca="1" si="23"/>
        <v>0.10506923724161255</v>
      </c>
      <c r="I122" s="72">
        <f t="shared" ca="1" si="23"/>
        <v>0.11048997477991357</v>
      </c>
      <c r="J122" s="72">
        <f t="shared" ca="1" si="23"/>
        <v>0.12301089714069699</v>
      </c>
      <c r="K122" s="72">
        <f t="shared" ca="1" si="23"/>
        <v>0.13445543313496464</v>
      </c>
      <c r="L122" s="72">
        <f t="shared" ca="1" si="23"/>
        <v>0.13456364281386377</v>
      </c>
      <c r="M122" s="71"/>
      <c r="O122" s="42"/>
      <c r="P122" s="42"/>
      <c r="Q122" s="42"/>
      <c r="R122" s="42"/>
    </row>
    <row r="123" spans="1:18" ht="11.25" customHeight="1" x14ac:dyDescent="0.2">
      <c r="A123" s="50" t="s">
        <v>112</v>
      </c>
      <c r="B123" s="51" t="str">
        <f t="shared" ca="1" si="21"/>
        <v>Malta</v>
      </c>
      <c r="C123" s="72">
        <f t="shared" ca="1" si="23"/>
        <v>1.0578718108276292E-2</v>
      </c>
      <c r="D123" s="72">
        <f t="shared" ca="1" si="23"/>
        <v>2.2471910112359553E-2</v>
      </c>
      <c r="E123" s="72">
        <f t="shared" ca="1" si="23"/>
        <v>2.613746369796709E-2</v>
      </c>
      <c r="F123" s="72">
        <f t="shared" ca="1" si="23"/>
        <v>3.1761308950914342E-2</v>
      </c>
      <c r="G123" s="72">
        <f t="shared" ca="1" si="23"/>
        <v>3.629417382999045E-2</v>
      </c>
      <c r="H123" s="72">
        <f t="shared" ca="1" si="23"/>
        <v>1.8030513176144243E-2</v>
      </c>
      <c r="I123" s="72">
        <f t="shared" ca="1" si="23"/>
        <v>8.3875162548764634E-2</v>
      </c>
      <c r="J123" s="72">
        <f t="shared" ca="1" si="23"/>
        <v>8.1366459627329191E-2</v>
      </c>
      <c r="K123" s="72">
        <f t="shared" ca="1" si="23"/>
        <v>0.16704061027597036</v>
      </c>
      <c r="L123" s="72">
        <f t="shared" ca="1" si="23"/>
        <v>0.23668909138759125</v>
      </c>
      <c r="M123" s="71"/>
      <c r="O123" s="42"/>
      <c r="P123" s="42"/>
      <c r="Q123" s="42"/>
      <c r="R123" s="42"/>
    </row>
    <row r="124" spans="1:18" ht="11.25" customHeight="1" x14ac:dyDescent="0.2">
      <c r="A124" s="50" t="s">
        <v>113</v>
      </c>
      <c r="B124" s="51" t="str">
        <f t="shared" ca="1" si="21"/>
        <v>Netherlands</v>
      </c>
      <c r="C124" s="72">
        <f t="shared" ca="1" si="23"/>
        <v>1.8680419906548111E-2</v>
      </c>
      <c r="D124" s="72">
        <f t="shared" ca="1" si="23"/>
        <v>2.0886628382401989E-2</v>
      </c>
      <c r="E124" s="72">
        <f t="shared" ca="1" si="23"/>
        <v>2.4155130942076868E-2</v>
      </c>
      <c r="F124" s="72">
        <f t="shared" ca="1" si="23"/>
        <v>2.481276724243316E-2</v>
      </c>
      <c r="G124" s="72">
        <f t="shared" ca="1" si="23"/>
        <v>2.5693948468361764E-2</v>
      </c>
      <c r="H124" s="72">
        <f t="shared" ca="1" si="23"/>
        <v>2.9744058664901291E-2</v>
      </c>
      <c r="I124" s="72">
        <f t="shared" ca="1" si="23"/>
        <v>2.7082158942344961E-2</v>
      </c>
      <c r="J124" s="72">
        <f t="shared" ca="1" si="23"/>
        <v>3.2363095752397979E-2</v>
      </c>
      <c r="K124" s="72">
        <f t="shared" ca="1" si="23"/>
        <v>3.3589477744127627E-2</v>
      </c>
      <c r="L124" s="72">
        <f t="shared" ca="1" si="23"/>
        <v>3.6119692618054325E-2</v>
      </c>
      <c r="M124" s="71"/>
      <c r="O124" s="42"/>
      <c r="P124" s="42"/>
      <c r="Q124" s="42"/>
      <c r="R124" s="42"/>
    </row>
    <row r="125" spans="1:18" ht="11.25" customHeight="1" x14ac:dyDescent="0.2">
      <c r="A125" s="50" t="s">
        <v>114</v>
      </c>
      <c r="B125" s="51" t="str">
        <f t="shared" ca="1" si="21"/>
        <v>Austria</v>
      </c>
      <c r="C125" s="72">
        <f t="shared" ref="C125:L134" ca="1" si="24">INDIRECT($A125 &amp; "!R42C" &amp; C$104-2001,FALSE)</f>
        <v>0.20182926470583659</v>
      </c>
      <c r="D125" s="72">
        <f t="shared" ca="1" si="24"/>
        <v>0.22609814758999705</v>
      </c>
      <c r="E125" s="72">
        <f t="shared" ca="1" si="24"/>
        <v>0.23493828552595905</v>
      </c>
      <c r="F125" s="72">
        <f t="shared" ca="1" si="24"/>
        <v>0.26240702218996653</v>
      </c>
      <c r="G125" s="72">
        <f t="shared" ca="1" si="24"/>
        <v>0.26777034462953087</v>
      </c>
      <c r="H125" s="72">
        <f t="shared" ca="1" si="24"/>
        <v>0.28600963003404634</v>
      </c>
      <c r="I125" s="72">
        <f t="shared" ca="1" si="24"/>
        <v>0.30505310789783685</v>
      </c>
      <c r="J125" s="72">
        <f t="shared" ca="1" si="24"/>
        <v>0.3074569176705923</v>
      </c>
      <c r="K125" s="72">
        <f t="shared" ca="1" si="24"/>
        <v>0.32447141783658351</v>
      </c>
      <c r="L125" s="72">
        <f t="shared" ca="1" si="24"/>
        <v>0.33507180093757943</v>
      </c>
      <c r="M125" s="71"/>
      <c r="O125" s="42"/>
      <c r="P125" s="42"/>
      <c r="Q125" s="42"/>
      <c r="R125" s="42"/>
    </row>
    <row r="126" spans="1:18" ht="11.25" customHeight="1" x14ac:dyDescent="0.2">
      <c r="A126" s="50" t="s">
        <v>115</v>
      </c>
      <c r="B126" s="51" t="str">
        <f t="shared" ca="1" si="21"/>
        <v>Poland</v>
      </c>
      <c r="C126" s="72">
        <f t="shared" ca="1" si="24"/>
        <v>0.10206351691079925</v>
      </c>
      <c r="D126" s="72">
        <f t="shared" ca="1" si="24"/>
        <v>0.10143211775915457</v>
      </c>
      <c r="E126" s="72">
        <f t="shared" ca="1" si="24"/>
        <v>0.10157663875667494</v>
      </c>
      <c r="F126" s="72">
        <f t="shared" ca="1" si="24"/>
        <v>0.10359211158899932</v>
      </c>
      <c r="G126" s="72">
        <f t="shared" ca="1" si="24"/>
        <v>0.10886508799063714</v>
      </c>
      <c r="H126" s="72">
        <f t="shared" ca="1" si="24"/>
        <v>0.11574348464970677</v>
      </c>
      <c r="I126" s="72">
        <f t="shared" ca="1" si="24"/>
        <v>0.11674200890564425</v>
      </c>
      <c r="J126" s="72">
        <f t="shared" ca="1" si="24"/>
        <v>0.13035059739260288</v>
      </c>
      <c r="K126" s="72">
        <f t="shared" ca="1" si="24"/>
        <v>0.13278745769414119</v>
      </c>
      <c r="L126" s="72">
        <f t="shared" ca="1" si="24"/>
        <v>0.1394145308569186</v>
      </c>
      <c r="M126" s="71"/>
      <c r="O126" s="42"/>
      <c r="P126" s="42"/>
      <c r="Q126" s="42"/>
      <c r="R126" s="42"/>
    </row>
    <row r="127" spans="1:18" ht="11.25" customHeight="1" x14ac:dyDescent="0.2">
      <c r="A127" s="50" t="s">
        <v>116</v>
      </c>
      <c r="B127" s="51" t="str">
        <f t="shared" ca="1" si="21"/>
        <v>Portugal</v>
      </c>
      <c r="C127" s="72">
        <f t="shared" ca="1" si="24"/>
        <v>0.32504262016112223</v>
      </c>
      <c r="D127" s="72">
        <f t="shared" ca="1" si="24"/>
        <v>0.32086392574881006</v>
      </c>
      <c r="E127" s="72">
        <f t="shared" ca="1" si="24"/>
        <v>0.34211852612961535</v>
      </c>
      <c r="F127" s="72">
        <f t="shared" ca="1" si="24"/>
        <v>0.35019500466182552</v>
      </c>
      <c r="G127" s="72">
        <f t="shared" ca="1" si="24"/>
        <v>0.37508997509811476</v>
      </c>
      <c r="H127" s="72">
        <f t="shared" ca="1" si="24"/>
        <v>0.37994987667434316</v>
      </c>
      <c r="I127" s="72">
        <f t="shared" ca="1" si="24"/>
        <v>0.33873540814267561</v>
      </c>
      <c r="J127" s="72">
        <f t="shared" ca="1" si="24"/>
        <v>0.352383709371547</v>
      </c>
      <c r="K127" s="72">
        <f t="shared" ca="1" si="24"/>
        <v>0.33998547723729133</v>
      </c>
      <c r="L127" s="72">
        <f t="shared" ca="1" si="24"/>
        <v>0.3454666661795755</v>
      </c>
      <c r="M127" s="71"/>
      <c r="O127" s="42"/>
      <c r="P127" s="42"/>
      <c r="Q127" s="42"/>
      <c r="R127" s="42"/>
    </row>
    <row r="128" spans="1:18" ht="11.25" customHeight="1" x14ac:dyDescent="0.2">
      <c r="A128" s="50" t="s">
        <v>117</v>
      </c>
      <c r="B128" s="51" t="str">
        <f t="shared" ca="1" si="21"/>
        <v>Romania</v>
      </c>
      <c r="C128" s="72">
        <f t="shared" ca="1" si="24"/>
        <v>0.1756252043792085</v>
      </c>
      <c r="D128" s="72">
        <f t="shared" ca="1" si="24"/>
        <v>0.18038057066713287</v>
      </c>
      <c r="E128" s="72">
        <f t="shared" ca="1" si="24"/>
        <v>0.17586616124687265</v>
      </c>
      <c r="F128" s="72">
        <f t="shared" ca="1" si="24"/>
        <v>0.19444079450607071</v>
      </c>
      <c r="G128" s="72">
        <f t="shared" ca="1" si="24"/>
        <v>0.23167599162822616</v>
      </c>
      <c r="H128" s="72">
        <f t="shared" ca="1" si="24"/>
        <v>0.26429223781263061</v>
      </c>
      <c r="I128" s="72">
        <f t="shared" ca="1" si="24"/>
        <v>0.27236509902751249</v>
      </c>
      <c r="J128" s="72">
        <f t="shared" ca="1" si="24"/>
        <v>0.24318528123173885</v>
      </c>
      <c r="K128" s="72">
        <f t="shared" ca="1" si="24"/>
        <v>0.25744503030121402</v>
      </c>
      <c r="L128" s="72">
        <f t="shared" ca="1" si="24"/>
        <v>0.26195102299527828</v>
      </c>
      <c r="M128" s="71"/>
      <c r="O128" s="42"/>
      <c r="P128" s="42"/>
      <c r="Q128" s="42"/>
      <c r="R128" s="42"/>
    </row>
    <row r="129" spans="1:18" ht="11.25" customHeight="1" x14ac:dyDescent="0.2">
      <c r="A129" s="50" t="s">
        <v>118</v>
      </c>
      <c r="B129" s="51" t="str">
        <f t="shared" ca="1" si="21"/>
        <v>Slovenia</v>
      </c>
      <c r="C129" s="72">
        <f t="shared" ca="1" si="24"/>
        <v>0.18389278409409926</v>
      </c>
      <c r="D129" s="72">
        <f t="shared" ca="1" si="24"/>
        <v>0.18945252161880741</v>
      </c>
      <c r="E129" s="72">
        <f t="shared" ca="1" si="24"/>
        <v>0.18554107379788626</v>
      </c>
      <c r="F129" s="72">
        <f t="shared" ca="1" si="24"/>
        <v>0.20396074999795547</v>
      </c>
      <c r="G129" s="72">
        <f t="shared" ca="1" si="24"/>
        <v>0.19237830049681706</v>
      </c>
      <c r="H129" s="72">
        <f t="shared" ca="1" si="24"/>
        <v>0.24992813694007854</v>
      </c>
      <c r="I129" s="72">
        <f t="shared" ca="1" si="24"/>
        <v>0.25706734677532639</v>
      </c>
      <c r="J129" s="72">
        <f t="shared" ca="1" si="24"/>
        <v>0.28399507655999784</v>
      </c>
      <c r="K129" s="72">
        <f t="shared" ca="1" si="24"/>
        <v>0.30237256706659615</v>
      </c>
      <c r="L129" s="72">
        <f t="shared" ca="1" si="24"/>
        <v>0.31739012264887134</v>
      </c>
      <c r="M129" s="71"/>
      <c r="O129" s="42"/>
      <c r="P129" s="42"/>
      <c r="Q129" s="42"/>
      <c r="R129" s="42"/>
    </row>
    <row r="130" spans="1:18" ht="11.25" customHeight="1" x14ac:dyDescent="0.2">
      <c r="A130" s="50" t="s">
        <v>119</v>
      </c>
      <c r="B130" s="51" t="str">
        <f t="shared" ca="1" si="21"/>
        <v>Slovak Republic</v>
      </c>
      <c r="C130" s="72">
        <f t="shared" ca="1" si="24"/>
        <v>5.0367086397547556E-2</v>
      </c>
      <c r="D130" s="72">
        <f t="shared" ca="1" si="24"/>
        <v>5.0047310368473548E-2</v>
      </c>
      <c r="E130" s="72">
        <f t="shared" ca="1" si="24"/>
        <v>4.4012828830056305E-2</v>
      </c>
      <c r="F130" s="72">
        <f t="shared" ca="1" si="24"/>
        <v>6.1657890672282521E-2</v>
      </c>
      <c r="G130" s="72">
        <f t="shared" ca="1" si="24"/>
        <v>6.0754861590137418E-2</v>
      </c>
      <c r="H130" s="72">
        <f t="shared" ca="1" si="24"/>
        <v>8.1114271895734044E-2</v>
      </c>
      <c r="I130" s="72">
        <f t="shared" ca="1" si="24"/>
        <v>7.8062735345149362E-2</v>
      </c>
      <c r="J130" s="72">
        <f t="shared" ca="1" si="24"/>
        <v>9.1347598321370002E-2</v>
      </c>
      <c r="K130" s="72">
        <f t="shared" ca="1" si="24"/>
        <v>8.7182973968864361E-2</v>
      </c>
      <c r="L130" s="72">
        <f t="shared" ca="1" si="24"/>
        <v>7.4871667363389044E-2</v>
      </c>
      <c r="M130" s="71"/>
      <c r="O130" s="42"/>
      <c r="P130" s="42"/>
      <c r="Q130" s="42"/>
      <c r="R130" s="42"/>
    </row>
    <row r="131" spans="1:18" ht="11.25" customHeight="1" x14ac:dyDescent="0.2">
      <c r="A131" s="50" t="s">
        <v>120</v>
      </c>
      <c r="B131" s="51" t="str">
        <f t="shared" ca="1" si="21"/>
        <v>Finland</v>
      </c>
      <c r="C131" s="72">
        <f t="shared" ca="1" si="24"/>
        <v>0.39499991468695222</v>
      </c>
      <c r="D131" s="72">
        <f t="shared" ca="1" si="24"/>
        <v>0.3917056086371396</v>
      </c>
      <c r="E131" s="72">
        <f t="shared" ca="1" si="24"/>
        <v>0.41403906577962268</v>
      </c>
      <c r="F131" s="72">
        <f t="shared" ca="1" si="24"/>
        <v>0.41559297337975648</v>
      </c>
      <c r="G131" s="72">
        <f t="shared" ca="1" si="24"/>
        <v>0.43371294631568175</v>
      </c>
      <c r="H131" s="72">
        <f t="shared" ca="1" si="24"/>
        <v>0.43489288088864902</v>
      </c>
      <c r="I131" s="72">
        <f t="shared" ca="1" si="24"/>
        <v>0.44421028383840411</v>
      </c>
      <c r="J131" s="72">
        <f t="shared" ca="1" si="24"/>
        <v>0.46194681452349046</v>
      </c>
      <c r="K131" s="72">
        <f t="shared" ca="1" si="24"/>
        <v>0.48427785751300995</v>
      </c>
      <c r="L131" s="72">
        <f t="shared" ca="1" si="24"/>
        <v>0.50871469034670536</v>
      </c>
      <c r="M131" s="71"/>
      <c r="O131" s="42"/>
      <c r="P131" s="42"/>
      <c r="Q131" s="42"/>
      <c r="R131" s="42"/>
    </row>
    <row r="132" spans="1:18" ht="11.25" customHeight="1" x14ac:dyDescent="0.2">
      <c r="A132" s="50" t="s">
        <v>121</v>
      </c>
      <c r="B132" s="51" t="str">
        <f t="shared" ca="1" si="21"/>
        <v>Sweden</v>
      </c>
      <c r="C132" s="72">
        <f t="shared" ca="1" si="24"/>
        <v>0.46610629946498183</v>
      </c>
      <c r="D132" s="72">
        <f t="shared" ca="1" si="24"/>
        <v>0.51755894825216298</v>
      </c>
      <c r="E132" s="72">
        <f t="shared" ca="1" si="24"/>
        <v>0.56201842328327378</v>
      </c>
      <c r="F132" s="72">
        <f t="shared" ca="1" si="24"/>
        <v>0.58623725747678246</v>
      </c>
      <c r="G132" s="72">
        <f t="shared" ca="1" si="24"/>
        <v>0.60915235929062506</v>
      </c>
      <c r="H132" s="72">
        <f t="shared" ca="1" si="24"/>
        <v>0.63529821929373065</v>
      </c>
      <c r="I132" s="72">
        <f t="shared" ca="1" si="24"/>
        <v>0.60881701994749504</v>
      </c>
      <c r="J132" s="72">
        <f t="shared" ca="1" si="24"/>
        <v>0.62462415761156298</v>
      </c>
      <c r="K132" s="72">
        <f t="shared" ca="1" si="24"/>
        <v>0.65660798019163502</v>
      </c>
      <c r="L132" s="72">
        <f t="shared" ca="1" si="24"/>
        <v>0.67150571973958539</v>
      </c>
      <c r="M132" s="71"/>
      <c r="O132" s="42"/>
      <c r="P132" s="42"/>
      <c r="Q132" s="42"/>
      <c r="R132" s="42"/>
    </row>
    <row r="133" spans="1:18" ht="11.25" customHeight="1" x14ac:dyDescent="0.2">
      <c r="A133" s="73" t="s">
        <v>122</v>
      </c>
      <c r="B133" s="74" t="str">
        <f t="shared" ca="1" si="21"/>
        <v>United Kingdom</v>
      </c>
      <c r="C133" s="75">
        <f t="shared" ca="1" si="24"/>
        <v>7.8892299098121382E-3</v>
      </c>
      <c r="D133" s="75">
        <f t="shared" ca="1" si="24"/>
        <v>8.458812856062212E-3</v>
      </c>
      <c r="E133" s="75">
        <f t="shared" ca="1" si="24"/>
        <v>9.3812322273096882E-3</v>
      </c>
      <c r="F133" s="75">
        <f t="shared" ca="1" si="24"/>
        <v>1.1106481422568076E-2</v>
      </c>
      <c r="G133" s="75">
        <f t="shared" ca="1" si="24"/>
        <v>1.3392153279279458E-2</v>
      </c>
      <c r="H133" s="75">
        <f t="shared" ca="1" si="24"/>
        <v>1.6377539249049871E-2</v>
      </c>
      <c r="I133" s="75">
        <f t="shared" ca="1" si="24"/>
        <v>1.8061055004716692E-2</v>
      </c>
      <c r="J133" s="75">
        <f t="shared" ca="1" si="24"/>
        <v>2.2108574752086212E-2</v>
      </c>
      <c r="K133" s="75">
        <f t="shared" ca="1" si="24"/>
        <v>2.2655357553566232E-2</v>
      </c>
      <c r="L133" s="75">
        <f t="shared" ca="1" si="24"/>
        <v>2.6333896994924156E-2</v>
      </c>
      <c r="M133" s="71"/>
      <c r="O133" s="42"/>
      <c r="P133" s="42"/>
      <c r="Q133" s="42"/>
      <c r="R133" s="42"/>
    </row>
    <row r="134" spans="1:18" ht="11.25" customHeight="1" x14ac:dyDescent="0.2">
      <c r="A134" s="73" t="s">
        <v>123</v>
      </c>
      <c r="B134" s="74" t="str">
        <f t="shared" ca="1" si="21"/>
        <v>Norway</v>
      </c>
      <c r="C134" s="75">
        <f t="shared" ca="1" si="24"/>
        <v>0.25716653225162839</v>
      </c>
      <c r="D134" s="75">
        <f t="shared" ca="1" si="24"/>
        <v>0.29038542993305749</v>
      </c>
      <c r="E134" s="75">
        <f t="shared" ca="1" si="24"/>
        <v>0.28603533936460257</v>
      </c>
      <c r="F134" s="75">
        <f t="shared" ca="1" si="24"/>
        <v>0.29487974283190832</v>
      </c>
      <c r="G134" s="75">
        <f t="shared" ca="1" si="24"/>
        <v>0.31091387740751514</v>
      </c>
      <c r="H134" s="75">
        <f t="shared" ca="1" si="24"/>
        <v>0.32084365997482139</v>
      </c>
      <c r="I134" s="75">
        <f t="shared" ca="1" si="24"/>
        <v>0.3257777675813035</v>
      </c>
      <c r="J134" s="75">
        <f t="shared" ca="1" si="24"/>
        <v>0.34200878493907805</v>
      </c>
      <c r="K134" s="75">
        <f t="shared" ca="1" si="24"/>
        <v>0.33777246716740755</v>
      </c>
      <c r="L134" s="75">
        <f t="shared" ca="1" si="24"/>
        <v>0.31804174771104204</v>
      </c>
      <c r="M134" s="71"/>
      <c r="O134" s="42"/>
      <c r="P134" s="42"/>
      <c r="Q134" s="42"/>
      <c r="R134" s="42"/>
    </row>
    <row r="135" spans="1:18" ht="11.25" customHeight="1" x14ac:dyDescent="0.2">
      <c r="A135" s="59"/>
      <c r="B135" s="60"/>
      <c r="C135" s="71"/>
      <c r="D135" s="71"/>
      <c r="E135" s="71"/>
      <c r="F135" s="71"/>
      <c r="G135" s="71"/>
      <c r="H135" s="71"/>
      <c r="I135" s="71"/>
      <c r="J135" s="71"/>
      <c r="K135" s="71"/>
      <c r="L135" s="71"/>
      <c r="M135" s="71"/>
      <c r="O135" s="42"/>
      <c r="P135" s="42"/>
      <c r="Q135" s="42"/>
      <c r="R135" s="42"/>
    </row>
    <row r="136" spans="1:18" ht="11.25" customHeight="1" x14ac:dyDescent="0.2">
      <c r="A136" s="60"/>
    </row>
  </sheetData>
  <pageMargins left="0.19685039370078741" right="0.19685039370078741" top="0.19685039370078741" bottom="0.19685039370078741" header="0.19685039370078741" footer="0.19685039370078741"/>
  <pageSetup paperSize="8" scale="77"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A204"/>
  <sheetViews>
    <sheetView workbookViewId="0"/>
  </sheetViews>
  <sheetFormatPr defaultRowHeight="12.75" x14ac:dyDescent="0.2"/>
  <cols>
    <col min="1" max="19" width="11.42578125" style="1" customWidth="1"/>
    <col min="20" max="26" width="9.140625" style="1"/>
    <col min="27" max="27" width="11.28515625" style="1" bestFit="1" customWidth="1"/>
    <col min="28" max="16384" width="9.140625" style="1"/>
  </cols>
  <sheetData>
    <row r="1" spans="1:27" ht="12.75" customHeight="1" x14ac:dyDescent="0.2">
      <c r="A1" s="88" t="s">
        <v>135</v>
      </c>
      <c r="H1" s="142" t="s">
        <v>76</v>
      </c>
      <c r="I1" s="142"/>
      <c r="J1" s="142"/>
      <c r="K1" s="142"/>
      <c r="AA1" s="2">
        <v>1</v>
      </c>
    </row>
    <row r="2" spans="1:27" ht="12.75" customHeight="1" x14ac:dyDescent="0.2">
      <c r="A2" s="102"/>
      <c r="B2" s="103"/>
      <c r="H2" s="142"/>
      <c r="I2" s="142"/>
      <c r="J2" s="142"/>
      <c r="K2" s="142"/>
    </row>
    <row r="4" spans="1:27" s="3" customFormat="1" ht="22.5" customHeight="1" x14ac:dyDescent="0.2"/>
    <row r="5" spans="1:27" s="4" customFormat="1" ht="27" customHeight="1" x14ac:dyDescent="0.2">
      <c r="C5" s="5">
        <v>2004</v>
      </c>
      <c r="D5" s="5">
        <v>2005</v>
      </c>
      <c r="E5" s="5">
        <v>2006</v>
      </c>
      <c r="F5" s="5">
        <v>2007</v>
      </c>
      <c r="G5" s="5">
        <v>2008</v>
      </c>
      <c r="H5" s="5">
        <v>2009</v>
      </c>
      <c r="I5" s="5">
        <v>2010</v>
      </c>
      <c r="J5" s="5">
        <v>2011</v>
      </c>
      <c r="K5" s="5">
        <v>2012</v>
      </c>
      <c r="L5" s="5">
        <v>2013</v>
      </c>
    </row>
    <row r="6" spans="1:27" s="4" customFormat="1" ht="27" customHeight="1" x14ac:dyDescent="0.2">
      <c r="A6" s="5" t="s">
        <v>1</v>
      </c>
    </row>
    <row r="7" spans="1:27" s="3" customFormat="1" ht="15" customHeight="1" x14ac:dyDescent="0.2">
      <c r="A7" s="3" t="s">
        <v>2</v>
      </c>
      <c r="C7" s="6">
        <v>15.738229674214198</v>
      </c>
      <c r="D7" s="6">
        <v>15.855424668004201</v>
      </c>
      <c r="E7" s="6">
        <v>15.784942199293015</v>
      </c>
      <c r="F7" s="6">
        <v>16.064112926339927</v>
      </c>
      <c r="G7" s="6">
        <v>16.929455665327179</v>
      </c>
      <c r="H7" s="6">
        <v>17.882918321814248</v>
      </c>
      <c r="I7" s="6">
        <v>17.931097360698363</v>
      </c>
      <c r="J7" s="6">
        <v>18.520855183845796</v>
      </c>
      <c r="K7" s="6">
        <v>18.633688575734265</v>
      </c>
      <c r="L7" s="6">
        <v>19.133028027484343</v>
      </c>
    </row>
    <row r="8" spans="1:27" s="3" customFormat="1" ht="15" customHeight="1" x14ac:dyDescent="0.2">
      <c r="A8" s="3" t="s">
        <v>3</v>
      </c>
      <c r="C8" s="6">
        <v>0.47622197235266883</v>
      </c>
      <c r="D8" s="6">
        <v>1.1464603038119805</v>
      </c>
      <c r="E8" s="6">
        <v>3.3554935721326258</v>
      </c>
      <c r="F8" s="6">
        <v>8.0360937330131144</v>
      </c>
      <c r="G8" s="6">
        <v>17.180414374727619</v>
      </c>
      <c r="H8" s="6">
        <v>29.101684110653185</v>
      </c>
      <c r="I8" s="6">
        <v>44.504180373812574</v>
      </c>
      <c r="J8" s="6">
        <v>55.498134047211707</v>
      </c>
      <c r="K8" s="6">
        <v>60.26725241449607</v>
      </c>
      <c r="L8" s="6">
        <v>60.54236439103412</v>
      </c>
    </row>
    <row r="9" spans="1:27" s="3" customFormat="1" ht="15" customHeight="1" x14ac:dyDescent="0.2">
      <c r="A9" s="3" t="s">
        <v>4</v>
      </c>
      <c r="C9" s="6">
        <v>0</v>
      </c>
      <c r="D9" s="6">
        <v>0</v>
      </c>
      <c r="E9" s="6">
        <v>0</v>
      </c>
      <c r="F9" s="6">
        <v>2.5795356835769563E-2</v>
      </c>
      <c r="G9" s="6">
        <v>4.72914875322442E-2</v>
      </c>
      <c r="H9" s="6">
        <v>5.5889939810834052E-2</v>
      </c>
      <c r="I9" s="6">
        <v>7.3086844368013756E-2</v>
      </c>
      <c r="J9" s="6">
        <v>0.1241616509028375</v>
      </c>
      <c r="K9" s="6">
        <v>0.67996560619088564</v>
      </c>
      <c r="L9" s="6">
        <v>2.1169389509888221</v>
      </c>
    </row>
    <row r="10" spans="1:27" s="3" customFormat="1" ht="15" customHeight="1" x14ac:dyDescent="0.2">
      <c r="A10" s="3" t="s">
        <v>5</v>
      </c>
      <c r="C10" s="6">
        <v>58.288306104901118</v>
      </c>
      <c r="D10" s="6">
        <v>135.32760103181425</v>
      </c>
      <c r="E10" s="6">
        <v>97.517196904557167</v>
      </c>
      <c r="F10" s="6">
        <v>118.14453998280308</v>
      </c>
      <c r="G10" s="6">
        <v>151.39294926913155</v>
      </c>
      <c r="H10" s="6">
        <v>182.79501289767842</v>
      </c>
      <c r="I10" s="6">
        <v>174.91650902837489</v>
      </c>
      <c r="J10" s="6">
        <v>131.24110060189167</v>
      </c>
      <c r="K10" s="6">
        <v>114.61736887360276</v>
      </c>
      <c r="L10" s="6">
        <v>122.89294926913155</v>
      </c>
    </row>
    <row r="11" spans="1:27" s="3" customFormat="1" ht="15" customHeight="1" x14ac:dyDescent="0.2">
      <c r="A11" s="3" t="s">
        <v>6</v>
      </c>
      <c r="C11" s="6">
        <v>4.0824591573516704</v>
      </c>
      <c r="D11" s="6">
        <v>7.1797076526225281</v>
      </c>
      <c r="E11" s="6">
        <v>11.211092003439379</v>
      </c>
      <c r="F11" s="6">
        <v>16.161822871883061</v>
      </c>
      <c r="G11" s="6">
        <v>15.292261392949243</v>
      </c>
      <c r="H11" s="6">
        <v>17.964918314703333</v>
      </c>
      <c r="I11" s="7">
        <v>22.543422184006904</v>
      </c>
      <c r="J11" s="6">
        <v>28.553998280309571</v>
      </c>
      <c r="K11" s="6">
        <v>27.672141014617349</v>
      </c>
      <c r="L11" s="6">
        <v>34.633963886500439</v>
      </c>
    </row>
    <row r="12" spans="1:27" s="3" customFormat="1" ht="15" customHeight="1" x14ac:dyDescent="0.2">
      <c r="A12" s="8" t="s">
        <v>7</v>
      </c>
      <c r="B12" s="8"/>
      <c r="C12" s="9">
        <v>78.585216908819646</v>
      </c>
      <c r="D12" s="9">
        <v>159.50919365625299</v>
      </c>
      <c r="E12" s="9">
        <v>127.86872467942219</v>
      </c>
      <c r="F12" s="9">
        <v>158.43236487087495</v>
      </c>
      <c r="G12" s="9">
        <v>200.84237218966786</v>
      </c>
      <c r="H12" s="9">
        <v>247.80042358466002</v>
      </c>
      <c r="I12" s="9">
        <v>259.96829579126074</v>
      </c>
      <c r="J12" s="9">
        <v>233.93824976416158</v>
      </c>
      <c r="K12" s="9">
        <v>221.87041648464134</v>
      </c>
      <c r="L12" s="9">
        <v>239.31924452513931</v>
      </c>
    </row>
    <row r="13" spans="1:27" s="3" customFormat="1" ht="15" customHeight="1" x14ac:dyDescent="0.2">
      <c r="A13" s="3" t="s">
        <v>8</v>
      </c>
    </row>
    <row r="14" spans="1:27" s="3" customFormat="1" ht="15" customHeight="1" x14ac:dyDescent="0.2"/>
    <row r="15" spans="1:27" s="4" customFormat="1" ht="27" customHeight="1" x14ac:dyDescent="0.2">
      <c r="A15" s="5" t="s">
        <v>9</v>
      </c>
    </row>
    <row r="16" spans="1:27" s="3" customFormat="1" ht="15" customHeight="1" x14ac:dyDescent="0.2">
      <c r="A16" s="8" t="s">
        <v>10</v>
      </c>
      <c r="C16" s="9">
        <v>3540.4987102321584</v>
      </c>
      <c r="D16" s="9">
        <v>3609.8882201203787</v>
      </c>
      <c r="E16" s="9">
        <v>3703.0094582975066</v>
      </c>
      <c r="F16" s="9">
        <v>3778.6758383490969</v>
      </c>
      <c r="G16" s="9">
        <v>3777.1281169389513</v>
      </c>
      <c r="H16" s="9">
        <v>3561.5649183147034</v>
      </c>
      <c r="I16" s="9">
        <v>3660.0171969045573</v>
      </c>
      <c r="J16" s="9">
        <v>3668.2717110920034</v>
      </c>
      <c r="K16" s="9">
        <v>3662.3387790197767</v>
      </c>
      <c r="L16" s="9">
        <v>3624.2476354256232</v>
      </c>
    </row>
    <row r="17" spans="1:12" s="3" customFormat="1" ht="13.5" x14ac:dyDescent="0.2"/>
    <row r="18" spans="1:12" s="4" customFormat="1" ht="21" thickBot="1" x14ac:dyDescent="0.25">
      <c r="A18" s="10" t="s">
        <v>11</v>
      </c>
      <c r="B18" s="11"/>
      <c r="C18" s="12">
        <v>2.2196086862482329E-2</v>
      </c>
      <c r="D18" s="12">
        <v>4.4186740400214898E-2</v>
      </c>
      <c r="E18" s="12">
        <v>3.4531028375555654E-2</v>
      </c>
      <c r="F18" s="12">
        <v>4.1928011729128377E-2</v>
      </c>
      <c r="G18" s="12">
        <v>5.3173301506233769E-2</v>
      </c>
      <c r="H18" s="12">
        <v>6.9576275953974948E-2</v>
      </c>
      <c r="I18" s="12">
        <v>7.1029255275392625E-2</v>
      </c>
      <c r="J18" s="12">
        <v>6.3773424704823944E-2</v>
      </c>
      <c r="K18" s="12">
        <v>6.0581620071757769E-2</v>
      </c>
      <c r="L18" s="12">
        <v>6.6032806970993368E-2</v>
      </c>
    </row>
    <row r="19" spans="1:12" s="3" customFormat="1" ht="13.5" x14ac:dyDescent="0.2"/>
    <row r="20" spans="1:12" s="4" customFormat="1" ht="20.25" x14ac:dyDescent="0.2">
      <c r="A20" s="5" t="s">
        <v>12</v>
      </c>
    </row>
    <row r="21" spans="1:12" s="3" customFormat="1" ht="13.5" x14ac:dyDescent="0.2">
      <c r="A21" s="3" t="s">
        <v>13</v>
      </c>
      <c r="C21" s="6">
        <v>0</v>
      </c>
      <c r="D21" s="6">
        <v>0</v>
      </c>
      <c r="E21" s="6">
        <v>0</v>
      </c>
      <c r="F21" s="6">
        <v>0</v>
      </c>
      <c r="G21" s="6">
        <v>0</v>
      </c>
      <c r="H21" s="6">
        <v>0</v>
      </c>
      <c r="I21" s="6">
        <v>0</v>
      </c>
      <c r="J21" s="6">
        <v>0</v>
      </c>
      <c r="K21" s="6">
        <v>0</v>
      </c>
      <c r="L21" s="6">
        <v>1.5477214101461736</v>
      </c>
    </row>
    <row r="22" spans="1:12" s="3" customFormat="1" ht="13.5" x14ac:dyDescent="0.2">
      <c r="A22" s="3" t="s">
        <v>14</v>
      </c>
      <c r="C22" s="6">
        <v>93.981083404987103</v>
      </c>
      <c r="D22" s="6">
        <v>94.239036973344795</v>
      </c>
      <c r="E22" s="6">
        <v>103.09544282029236</v>
      </c>
      <c r="F22" s="6">
        <v>105.07308684436801</v>
      </c>
      <c r="G22" s="6">
        <v>102.66552020636286</v>
      </c>
      <c r="H22" s="6">
        <v>103.26741186586415</v>
      </c>
      <c r="I22" s="6">
        <v>95.098882201203779</v>
      </c>
      <c r="J22" s="6">
        <v>96.044711951848669</v>
      </c>
      <c r="K22" s="6">
        <v>84.52278589853826</v>
      </c>
      <c r="L22" s="6">
        <v>103.95528804815133</v>
      </c>
    </row>
    <row r="23" spans="1:12" s="3" customFormat="1" ht="13.5" x14ac:dyDescent="0.2">
      <c r="A23" s="3" t="s">
        <v>15</v>
      </c>
      <c r="C23" s="6">
        <v>0</v>
      </c>
      <c r="D23" s="6">
        <v>2.5413203401165569</v>
      </c>
      <c r="E23" s="6">
        <v>10.800611445495367</v>
      </c>
      <c r="F23" s="6">
        <v>28.475207795930064</v>
      </c>
      <c r="G23" s="6">
        <v>164.60781503773765</v>
      </c>
      <c r="H23" s="6">
        <v>169.08617559950318</v>
      </c>
      <c r="I23" s="6">
        <v>174.77309639820388</v>
      </c>
      <c r="J23" s="6">
        <v>161.69999999999999</v>
      </c>
      <c r="K23" s="6">
        <v>137.30000000000001</v>
      </c>
      <c r="L23" s="6">
        <v>143.16999999999999</v>
      </c>
    </row>
    <row r="24" spans="1:12" s="3" customFormat="1" ht="13.5" x14ac:dyDescent="0.2">
      <c r="A24" s="3" t="s">
        <v>16</v>
      </c>
      <c r="C24" s="6">
        <v>0</v>
      </c>
      <c r="D24" s="6">
        <v>2.5413203401165569</v>
      </c>
      <c r="E24" s="6">
        <v>10.800611445495367</v>
      </c>
      <c r="F24" s="6">
        <v>28.475207795930064</v>
      </c>
      <c r="G24" s="6">
        <v>164.60781503773765</v>
      </c>
      <c r="H24" s="6">
        <v>169.08617559950318</v>
      </c>
      <c r="I24" s="7">
        <v>174.77309639820388</v>
      </c>
      <c r="J24" s="6">
        <v>161.69999999999999</v>
      </c>
      <c r="K24" s="6">
        <v>137.30000000000001</v>
      </c>
      <c r="L24" s="6">
        <v>143.16999999999999</v>
      </c>
    </row>
    <row r="25" spans="1:12" s="3" customFormat="1" ht="13.5" x14ac:dyDescent="0.2">
      <c r="A25" s="8" t="s">
        <v>17</v>
      </c>
      <c r="C25" s="9">
        <v>13.464813197209091</v>
      </c>
      <c r="D25" s="9">
        <v>16.043090938598866</v>
      </c>
      <c r="E25" s="9">
        <v>25.571252821024828</v>
      </c>
      <c r="F25" s="9">
        <v>44.072201546218551</v>
      </c>
      <c r="G25" s="9">
        <v>180.3674804690871</v>
      </c>
      <c r="H25" s="9">
        <v>185.69716520250796</v>
      </c>
      <c r="I25" s="9">
        <v>190.92325147868439</v>
      </c>
      <c r="J25" s="9">
        <v>197.45209919199581</v>
      </c>
      <c r="K25" s="9">
        <v>170.96261582746666</v>
      </c>
      <c r="L25" s="9">
        <v>184.40063545859081</v>
      </c>
    </row>
    <row r="26" spans="1:12" s="3" customFormat="1" ht="13.5" x14ac:dyDescent="0.2">
      <c r="C26" s="6"/>
      <c r="D26" s="6"/>
      <c r="E26" s="6"/>
      <c r="F26" s="6"/>
      <c r="G26" s="6"/>
      <c r="H26" s="6"/>
      <c r="I26" s="6"/>
      <c r="J26" s="6"/>
      <c r="K26" s="6"/>
      <c r="L26" s="6"/>
    </row>
    <row r="27" spans="1:12" s="4" customFormat="1" ht="20.25" x14ac:dyDescent="0.2">
      <c r="A27" s="5" t="s">
        <v>18</v>
      </c>
      <c r="C27" s="13"/>
      <c r="D27" s="13"/>
      <c r="E27" s="13"/>
      <c r="F27" s="13"/>
      <c r="G27" s="13"/>
      <c r="H27" s="13"/>
      <c r="I27" s="13"/>
      <c r="J27" s="13"/>
      <c r="K27" s="13"/>
      <c r="L27" s="13"/>
    </row>
    <row r="28" spans="1:12" s="3" customFormat="1" ht="13.5" x14ac:dyDescent="0.2">
      <c r="A28" s="8" t="s">
        <v>19</v>
      </c>
      <c r="C28" s="9">
        <v>3643.422184006879</v>
      </c>
      <c r="D28" s="9">
        <v>3947.1434030763353</v>
      </c>
      <c r="E28" s="9">
        <v>4233.3428871691985</v>
      </c>
      <c r="F28" s="9">
        <v>4378.2936849144926</v>
      </c>
      <c r="G28" s="9">
        <v>4485.3157542753415</v>
      </c>
      <c r="H28" s="9">
        <v>4467.8011846756472</v>
      </c>
      <c r="I28" s="9">
        <v>4080.18056749785</v>
      </c>
      <c r="J28" s="9">
        <v>3951.998079678991</v>
      </c>
      <c r="K28" s="9">
        <v>3747.6420273239705</v>
      </c>
      <c r="L28" s="9">
        <v>3447.8943718352921</v>
      </c>
    </row>
    <row r="29" spans="1:12" s="3" customFormat="1" ht="13.5" x14ac:dyDescent="0.2"/>
    <row r="30" spans="1:12" s="4" customFormat="1" ht="21" thickBot="1" x14ac:dyDescent="0.25">
      <c r="A30" s="10" t="s">
        <v>20</v>
      </c>
      <c r="B30" s="11"/>
      <c r="C30" s="12">
        <v>3.6956500007915825E-3</v>
      </c>
      <c r="D30" s="12">
        <v>4.0644813983943826E-3</v>
      </c>
      <c r="E30" s="12">
        <v>6.0404397901546109E-3</v>
      </c>
      <c r="F30" s="12">
        <v>1.0066067906333074E-2</v>
      </c>
      <c r="G30" s="12">
        <v>4.0212883629689458E-2</v>
      </c>
      <c r="H30" s="12">
        <v>4.156343523956274E-2</v>
      </c>
      <c r="I30" s="12">
        <v>4.6792843679407822E-2</v>
      </c>
      <c r="J30" s="12">
        <v>4.9962599983862911E-2</v>
      </c>
      <c r="K30" s="12">
        <v>4.5618715603299949E-2</v>
      </c>
      <c r="L30" s="12">
        <v>5.34821011237753E-2</v>
      </c>
    </row>
    <row r="31" spans="1:12" s="3" customFormat="1" ht="13.5" x14ac:dyDescent="0.2"/>
    <row r="32" spans="1:12" s="4" customFormat="1" ht="20.25" x14ac:dyDescent="0.2">
      <c r="A32" s="5" t="s">
        <v>21</v>
      </c>
    </row>
    <row r="33" spans="1:12" s="3" customFormat="1" ht="13.5" x14ac:dyDescent="0.2">
      <c r="A33" s="3" t="s">
        <v>22</v>
      </c>
      <c r="C33" s="6">
        <v>702.13528231584985</v>
      </c>
      <c r="D33" s="6">
        <v>654.53329511798984</v>
      </c>
      <c r="E33" s="6">
        <v>781.28881245820196</v>
      </c>
      <c r="F33" s="6">
        <v>815.1571605999809</v>
      </c>
      <c r="G33" s="6">
        <v>746.4650807299131</v>
      </c>
      <c r="H33" s="6">
        <v>898.75322441960452</v>
      </c>
      <c r="I33" s="7">
        <v>977.28575523072516</v>
      </c>
      <c r="J33" s="6">
        <v>1048.7006783223464</v>
      </c>
      <c r="K33" s="6">
        <v>1028.7331613642878</v>
      </c>
      <c r="L33" s="6">
        <v>1034.8476163179516</v>
      </c>
    </row>
    <row r="34" spans="1:12" s="3" customFormat="1" ht="13.5" x14ac:dyDescent="0.2">
      <c r="A34" s="3" t="s">
        <v>23</v>
      </c>
      <c r="C34" s="6">
        <v>13.757523645743767</v>
      </c>
      <c r="D34" s="6">
        <v>25.747587656444061</v>
      </c>
      <c r="E34" s="6">
        <v>27.634470239801281</v>
      </c>
      <c r="F34" s="6">
        <v>33.963886500429922</v>
      </c>
      <c r="G34" s="6">
        <v>38.334766408713101</v>
      </c>
      <c r="H34" s="6">
        <v>45.547912486863474</v>
      </c>
      <c r="I34" s="7">
        <v>77.863762300563678</v>
      </c>
      <c r="J34" s="6">
        <v>84.002101843890316</v>
      </c>
      <c r="K34" s="6">
        <v>77.123340021018436</v>
      </c>
      <c r="L34" s="6">
        <v>114.35941530524505</v>
      </c>
    </row>
    <row r="35" spans="1:12" s="3" customFormat="1" ht="13.5" x14ac:dyDescent="0.2">
      <c r="A35" s="3" t="s">
        <v>24</v>
      </c>
      <c r="C35" s="6">
        <v>0</v>
      </c>
      <c r="D35" s="6">
        <v>0</v>
      </c>
      <c r="E35" s="6">
        <v>0</v>
      </c>
      <c r="F35" s="6">
        <v>0</v>
      </c>
      <c r="G35" s="6">
        <v>0</v>
      </c>
      <c r="H35" s="6">
        <v>0</v>
      </c>
      <c r="I35" s="6">
        <v>0</v>
      </c>
      <c r="J35" s="6">
        <v>0</v>
      </c>
      <c r="K35" s="6">
        <v>0</v>
      </c>
      <c r="L35" s="6">
        <v>0</v>
      </c>
    </row>
    <row r="36" spans="1:12" s="3" customFormat="1" ht="13.5" x14ac:dyDescent="0.2">
      <c r="A36" s="8" t="s">
        <v>25</v>
      </c>
      <c r="C36" s="9">
        <v>715.89280596159358</v>
      </c>
      <c r="D36" s="9">
        <v>680.28088277443385</v>
      </c>
      <c r="E36" s="9">
        <v>808.92328269800328</v>
      </c>
      <c r="F36" s="9">
        <v>849.12104710041081</v>
      </c>
      <c r="G36" s="9">
        <v>784.79984713862621</v>
      </c>
      <c r="H36" s="9">
        <v>944.30113690646795</v>
      </c>
      <c r="I36" s="9">
        <v>1055.1495175312889</v>
      </c>
      <c r="J36" s="9">
        <v>1132.7027801662368</v>
      </c>
      <c r="K36" s="9">
        <v>1105.8565013853063</v>
      </c>
      <c r="L36" s="9">
        <v>1149.2070316231966</v>
      </c>
    </row>
    <row r="37" spans="1:12" s="3" customFormat="1" ht="13.5" x14ac:dyDescent="0.2">
      <c r="C37" s="6"/>
      <c r="D37" s="6"/>
      <c r="E37" s="6"/>
      <c r="F37" s="6"/>
      <c r="G37" s="6"/>
      <c r="H37" s="6"/>
      <c r="I37" s="6"/>
      <c r="J37" s="6"/>
      <c r="K37" s="6"/>
      <c r="L37" s="6"/>
    </row>
    <row r="38" spans="1:12" s="4" customFormat="1" ht="20.25" x14ac:dyDescent="0.2">
      <c r="A38" s="5" t="s">
        <v>26</v>
      </c>
      <c r="C38" s="13"/>
      <c r="D38" s="13"/>
      <c r="E38" s="13"/>
      <c r="F38" s="13"/>
      <c r="G38" s="13"/>
      <c r="H38" s="13"/>
      <c r="I38" s="13"/>
      <c r="J38" s="13"/>
      <c r="K38" s="13"/>
      <c r="L38" s="13"/>
    </row>
    <row r="39" spans="1:12" s="3" customFormat="1" ht="13.5" x14ac:dyDescent="0.2">
      <c r="A39" s="8" t="s">
        <v>27</v>
      </c>
      <c r="C39" s="9">
        <v>11074.288454189356</v>
      </c>
      <c r="D39" s="9">
        <v>11363.304337441483</v>
      </c>
      <c r="E39" s="9">
        <v>10772.530094582977</v>
      </c>
      <c r="F39" s="9">
        <v>9554.8791439763063</v>
      </c>
      <c r="G39" s="9">
        <v>9490.4012611063335</v>
      </c>
      <c r="H39" s="9">
        <v>8987.4178370115606</v>
      </c>
      <c r="I39" s="9">
        <v>9549.7308206745001</v>
      </c>
      <c r="J39" s="9">
        <v>9208.149899684724</v>
      </c>
      <c r="K39" s="9">
        <v>8224.7066972389403</v>
      </c>
      <c r="L39" s="9">
        <v>8540.2491162701826</v>
      </c>
    </row>
    <row r="40" spans="1:12" s="3" customFormat="1" ht="13.5" x14ac:dyDescent="0.2">
      <c r="A40" s="3" t="s">
        <v>28</v>
      </c>
    </row>
    <row r="41" spans="1:12" s="4" customFormat="1" ht="20.25" x14ac:dyDescent="0.2"/>
    <row r="42" spans="1:12" s="3" customFormat="1" ht="21" thickBot="1" x14ac:dyDescent="0.25">
      <c r="A42" s="10" t="s">
        <v>29</v>
      </c>
      <c r="B42" s="11"/>
      <c r="C42" s="12">
        <v>6.4644587227703498E-2</v>
      </c>
      <c r="D42" s="12">
        <v>5.9866466880847728E-2</v>
      </c>
      <c r="E42" s="12">
        <v>7.5091299406513101E-2</v>
      </c>
      <c r="F42" s="12">
        <v>8.8867795636716471E-2</v>
      </c>
      <c r="G42" s="12">
        <v>8.269406377524853E-2</v>
      </c>
      <c r="H42" s="12">
        <v>0.10506923724161255</v>
      </c>
      <c r="I42" s="12">
        <v>0.11048997477991357</v>
      </c>
      <c r="J42" s="12">
        <v>0.12301089714069699</v>
      </c>
      <c r="K42" s="12">
        <v>0.13445543313496464</v>
      </c>
      <c r="L42" s="12">
        <v>0.13456364281386377</v>
      </c>
    </row>
    <row r="43" spans="1:12" s="3" customFormat="1" ht="13.5" x14ac:dyDescent="0.2">
      <c r="C43" s="6"/>
      <c r="D43" s="6"/>
      <c r="E43" s="6"/>
      <c r="F43" s="6"/>
      <c r="G43" s="6"/>
      <c r="H43" s="6"/>
      <c r="I43" s="6"/>
      <c r="J43" s="6"/>
      <c r="K43" s="6"/>
      <c r="L43" s="6"/>
    </row>
    <row r="44" spans="1:12" s="3" customFormat="1" ht="20.25" x14ac:dyDescent="0.2">
      <c r="A44" s="14" t="s">
        <v>30</v>
      </c>
      <c r="C44" s="6"/>
      <c r="D44" s="6"/>
      <c r="E44" s="6"/>
      <c r="F44" s="6"/>
      <c r="G44" s="6"/>
      <c r="H44" s="6"/>
      <c r="I44" s="6"/>
      <c r="J44" s="6"/>
      <c r="K44" s="6"/>
      <c r="L44" s="6"/>
    </row>
    <row r="45" spans="1:12" s="3" customFormat="1" ht="13.5" x14ac:dyDescent="0.2">
      <c r="A45" s="15" t="s">
        <v>31</v>
      </c>
      <c r="B45" s="15"/>
      <c r="C45" s="6">
        <v>65.120403711610564</v>
      </c>
      <c r="D45" s="6">
        <v>146.00742305777067</v>
      </c>
      <c r="E45" s="6">
        <v>113.09808330389272</v>
      </c>
      <c r="F45" s="6">
        <v>142.83537112058644</v>
      </c>
      <c r="G45" s="6">
        <v>185.08270675831841</v>
      </c>
      <c r="H45" s="6">
        <v>231.18943398165524</v>
      </c>
      <c r="I45" s="6">
        <v>243.81814071078023</v>
      </c>
      <c r="J45" s="6">
        <v>215.68841238330782</v>
      </c>
      <c r="K45" s="6">
        <v>205.22557079188374</v>
      </c>
      <c r="L45" s="6">
        <v>216.40243521601562</v>
      </c>
    </row>
    <row r="46" spans="1:12" s="3" customFormat="1" ht="13.5" x14ac:dyDescent="0.2">
      <c r="A46" s="15" t="s">
        <v>32</v>
      </c>
      <c r="B46" s="15"/>
      <c r="C46" s="6">
        <v>715.89280596159358</v>
      </c>
      <c r="D46" s="6">
        <v>680.28088277443385</v>
      </c>
      <c r="E46" s="6">
        <v>808.92328269800328</v>
      </c>
      <c r="F46" s="6">
        <v>849.12104710041081</v>
      </c>
      <c r="G46" s="6">
        <v>784.79984713862621</v>
      </c>
      <c r="H46" s="6">
        <v>944.30113690646795</v>
      </c>
      <c r="I46" s="6">
        <v>1055.1495175312889</v>
      </c>
      <c r="J46" s="6">
        <v>1132.7027801662368</v>
      </c>
      <c r="K46" s="6">
        <v>1105.8565013853063</v>
      </c>
      <c r="L46" s="6">
        <v>1149.2070316231966</v>
      </c>
    </row>
    <row r="47" spans="1:12" s="3" customFormat="1" ht="13.5" x14ac:dyDescent="0.2">
      <c r="A47" s="15" t="s">
        <v>33</v>
      </c>
      <c r="B47" s="15"/>
      <c r="C47" s="6">
        <v>13.464813197209091</v>
      </c>
      <c r="D47" s="6">
        <v>16.043090938598866</v>
      </c>
      <c r="E47" s="6">
        <v>25.571252821024828</v>
      </c>
      <c r="F47" s="6">
        <v>44.072201546218551</v>
      </c>
      <c r="G47" s="6">
        <v>180.3674804690871</v>
      </c>
      <c r="H47" s="6">
        <v>185.69716520250796</v>
      </c>
      <c r="I47" s="6">
        <v>190.92325147868439</v>
      </c>
      <c r="J47" s="6">
        <v>179.94983738085372</v>
      </c>
      <c r="K47" s="6">
        <v>153.94484569275758</v>
      </c>
      <c r="L47" s="6">
        <v>166.08680930912362</v>
      </c>
    </row>
    <row r="48" spans="1:12" s="3" customFormat="1" ht="13.5" x14ac:dyDescent="0.2">
      <c r="A48" s="3" t="s">
        <v>34</v>
      </c>
      <c r="B48" s="15"/>
      <c r="C48" s="6">
        <v>794.47802287041327</v>
      </c>
      <c r="D48" s="6">
        <v>842.33139677080339</v>
      </c>
      <c r="E48" s="6">
        <v>947.59261882292083</v>
      </c>
      <c r="F48" s="6">
        <v>1036.0286197672158</v>
      </c>
      <c r="G48" s="6">
        <v>1150.2500343660317</v>
      </c>
      <c r="H48" s="6">
        <v>1361.187736090631</v>
      </c>
      <c r="I48" s="6">
        <v>1489.8909097207534</v>
      </c>
      <c r="J48" s="6">
        <v>1528.3410299303985</v>
      </c>
      <c r="K48" s="6">
        <v>1465.0269178699475</v>
      </c>
      <c r="L48" s="6">
        <v>1531.696276148336</v>
      </c>
    </row>
    <row r="49" spans="1:12" ht="13.5" x14ac:dyDescent="0.2">
      <c r="A49" s="3" t="s">
        <v>35</v>
      </c>
      <c r="B49" s="3"/>
      <c r="C49" s="6"/>
      <c r="D49" s="6"/>
      <c r="E49" s="6"/>
      <c r="F49" s="6"/>
      <c r="G49" s="6"/>
      <c r="H49" s="6"/>
      <c r="I49" s="6"/>
      <c r="J49" s="6"/>
      <c r="K49" s="6"/>
      <c r="L49" s="6"/>
    </row>
    <row r="50" spans="1:12" s="3" customFormat="1" ht="13.5" x14ac:dyDescent="0.2">
      <c r="A50" s="1"/>
      <c r="B50" s="1"/>
      <c r="C50" s="1"/>
      <c r="D50" s="1"/>
      <c r="E50" s="1"/>
      <c r="F50" s="1"/>
      <c r="G50" s="1"/>
      <c r="H50" s="1"/>
      <c r="I50" s="1"/>
      <c r="J50" s="1"/>
      <c r="K50" s="1"/>
      <c r="L50" s="1"/>
    </row>
    <row r="51" spans="1:12" ht="20.25" x14ac:dyDescent="0.2">
      <c r="A51" s="16" t="s">
        <v>36</v>
      </c>
      <c r="B51" s="15"/>
      <c r="C51" s="6"/>
      <c r="D51" s="6"/>
      <c r="E51" s="6"/>
      <c r="F51" s="6"/>
      <c r="G51" s="6"/>
      <c r="H51" s="6"/>
      <c r="I51" s="6"/>
      <c r="J51" s="6"/>
      <c r="K51" s="6"/>
      <c r="L51" s="6"/>
    </row>
    <row r="52" spans="1:12" ht="13.5" x14ac:dyDescent="0.2">
      <c r="A52" s="15" t="s">
        <v>37</v>
      </c>
      <c r="B52" s="15"/>
      <c r="C52" s="6">
        <v>0</v>
      </c>
      <c r="D52" s="6">
        <v>0</v>
      </c>
      <c r="E52" s="6">
        <v>0</v>
      </c>
      <c r="F52" s="6">
        <v>0</v>
      </c>
      <c r="G52" s="6">
        <v>0</v>
      </c>
      <c r="H52" s="6">
        <v>0</v>
      </c>
      <c r="I52" s="6">
        <v>0</v>
      </c>
      <c r="J52" s="6">
        <v>0</v>
      </c>
      <c r="K52" s="6">
        <v>0</v>
      </c>
      <c r="L52" s="6">
        <v>0</v>
      </c>
    </row>
    <row r="53" spans="1:12" s="3" customFormat="1" ht="13.5" x14ac:dyDescent="0.2">
      <c r="A53" s="15" t="s">
        <v>38</v>
      </c>
      <c r="B53" s="15"/>
      <c r="C53" s="6">
        <v>0</v>
      </c>
      <c r="D53" s="6">
        <v>0</v>
      </c>
      <c r="E53" s="6">
        <v>0</v>
      </c>
      <c r="F53" s="6">
        <v>0</v>
      </c>
      <c r="G53" s="6">
        <v>0</v>
      </c>
      <c r="H53" s="6">
        <v>0</v>
      </c>
      <c r="I53" s="6">
        <v>0</v>
      </c>
      <c r="J53" s="6">
        <v>0</v>
      </c>
      <c r="K53" s="6">
        <v>0</v>
      </c>
      <c r="L53" s="6">
        <v>0</v>
      </c>
    </row>
    <row r="54" spans="1:12" s="3" customFormat="1" ht="13.5" x14ac:dyDescent="0.2">
      <c r="A54" s="15"/>
      <c r="B54" s="15"/>
      <c r="C54" s="6"/>
      <c r="D54" s="6"/>
      <c r="E54" s="6"/>
      <c r="F54" s="6"/>
      <c r="G54" s="6"/>
      <c r="H54" s="6"/>
      <c r="I54" s="6"/>
      <c r="J54" s="6"/>
      <c r="K54" s="6"/>
      <c r="L54" s="6"/>
    </row>
    <row r="55" spans="1:12" s="3" customFormat="1" ht="13.5" x14ac:dyDescent="0.2">
      <c r="A55" s="8" t="s">
        <v>39</v>
      </c>
      <c r="B55" s="15"/>
      <c r="C55" s="9">
        <v>794.47802287041327</v>
      </c>
      <c r="D55" s="9">
        <v>842.33139677080339</v>
      </c>
      <c r="E55" s="9">
        <v>947.59261882292083</v>
      </c>
      <c r="F55" s="9">
        <v>1036.0286197672158</v>
      </c>
      <c r="G55" s="9">
        <v>1150.2500343660317</v>
      </c>
      <c r="H55" s="9">
        <v>1361.187736090631</v>
      </c>
      <c r="I55" s="9">
        <v>1489.8909097207534</v>
      </c>
      <c r="J55" s="9">
        <v>1528.3410299303985</v>
      </c>
      <c r="K55" s="9">
        <v>1465.0269178699475</v>
      </c>
      <c r="L55" s="9">
        <v>1531.696276148336</v>
      </c>
    </row>
    <row r="57" spans="1:12" s="3" customFormat="1" ht="20.25" x14ac:dyDescent="0.2">
      <c r="A57" s="16" t="s">
        <v>40</v>
      </c>
      <c r="C57" s="6"/>
      <c r="D57" s="6"/>
      <c r="E57" s="6"/>
      <c r="F57" s="6"/>
      <c r="G57" s="6"/>
      <c r="H57" s="6"/>
      <c r="I57" s="6"/>
      <c r="J57" s="6"/>
      <c r="K57" s="6"/>
      <c r="L57" s="6"/>
    </row>
    <row r="58" spans="1:12" s="3" customFormat="1" ht="13.5" x14ac:dyDescent="0.2">
      <c r="A58" s="3" t="s">
        <v>41</v>
      </c>
      <c r="C58" s="6">
        <v>18181.01196617942</v>
      </c>
      <c r="D58" s="6">
        <v>18852.589710518772</v>
      </c>
      <c r="E58" s="6">
        <v>18621.049250023883</v>
      </c>
      <c r="F58" s="6">
        <v>17582.996082927293</v>
      </c>
      <c r="G58" s="6">
        <v>17687.847998471385</v>
      </c>
      <c r="H58" s="6">
        <v>16991.755278494315</v>
      </c>
      <c r="I58" s="6">
        <v>17299.890847425242</v>
      </c>
      <c r="J58" s="6">
        <v>16838.202818381582</v>
      </c>
      <c r="K58" s="6">
        <v>15414.524132989394</v>
      </c>
      <c r="L58" s="6">
        <v>15616.99368395911</v>
      </c>
    </row>
    <row r="59" spans="1:12" s="3" customFormat="1" ht="13.5" x14ac:dyDescent="0.2">
      <c r="A59" s="1"/>
      <c r="B59" s="1"/>
      <c r="C59" s="1"/>
      <c r="D59" s="1"/>
      <c r="E59" s="1"/>
      <c r="F59" s="1"/>
      <c r="G59" s="1"/>
      <c r="H59" s="1"/>
      <c r="I59" s="1"/>
      <c r="J59" s="1"/>
      <c r="K59" s="1"/>
      <c r="L59" s="1"/>
    </row>
    <row r="60" spans="1:12" s="3" customFormat="1" ht="20.25" x14ac:dyDescent="0.2">
      <c r="A60" s="16" t="s">
        <v>42</v>
      </c>
      <c r="B60" s="1"/>
      <c r="C60" s="1"/>
      <c r="D60" s="1"/>
      <c r="E60" s="1"/>
      <c r="F60" s="1"/>
      <c r="G60" s="1"/>
      <c r="H60" s="1"/>
      <c r="I60" s="1"/>
      <c r="J60" s="1"/>
      <c r="K60" s="1"/>
      <c r="L60" s="1"/>
    </row>
    <row r="61" spans="1:12" s="3" customFormat="1" ht="13.5" x14ac:dyDescent="0.2">
      <c r="A61" s="1" t="s">
        <v>43</v>
      </c>
      <c r="B61" s="1"/>
      <c r="C61" s="6">
        <v>18181.01196617942</v>
      </c>
      <c r="D61" s="6">
        <v>18852.589710518772</v>
      </c>
      <c r="E61" s="6">
        <v>18621.049250023883</v>
      </c>
      <c r="F61" s="6">
        <v>17582.996082927293</v>
      </c>
      <c r="G61" s="6">
        <v>17687.847998471385</v>
      </c>
      <c r="H61" s="6">
        <v>16991.755278494315</v>
      </c>
      <c r="I61" s="6">
        <v>17299.890847425242</v>
      </c>
      <c r="J61" s="6">
        <v>16838.202818381582</v>
      </c>
      <c r="K61" s="6">
        <v>15414.524132989394</v>
      </c>
      <c r="L61" s="6">
        <v>15616.99368395911</v>
      </c>
    </row>
    <row r="62" spans="1:12" s="3" customFormat="1" ht="13.5" x14ac:dyDescent="0.2">
      <c r="A62" s="8" t="s">
        <v>44</v>
      </c>
      <c r="C62" s="6">
        <v>18181.01196617942</v>
      </c>
      <c r="D62" s="6">
        <v>18852.589710518772</v>
      </c>
      <c r="E62" s="6">
        <v>18621.049250023883</v>
      </c>
      <c r="F62" s="6">
        <v>17582.996082927293</v>
      </c>
      <c r="G62" s="6">
        <v>17687.847998471385</v>
      </c>
      <c r="H62" s="6">
        <v>16991.755278494315</v>
      </c>
      <c r="I62" s="6">
        <v>17299.890847425242</v>
      </c>
      <c r="J62" s="6">
        <v>16838.202818381582</v>
      </c>
      <c r="K62" s="6">
        <v>15414.524132989394</v>
      </c>
      <c r="L62" s="6">
        <v>15616.99368395911</v>
      </c>
    </row>
    <row r="63" spans="1:12" s="4" customFormat="1" ht="20.25" x14ac:dyDescent="0.2">
      <c r="A63" s="3"/>
      <c r="B63" s="3"/>
      <c r="C63" s="3"/>
      <c r="D63" s="3"/>
      <c r="E63" s="3"/>
      <c r="F63" s="3"/>
      <c r="G63" s="3"/>
      <c r="H63" s="3"/>
      <c r="I63" s="3"/>
      <c r="J63" s="3"/>
      <c r="K63" s="3"/>
      <c r="L63" s="3"/>
    </row>
    <row r="64" spans="1:12" s="3" customFormat="1" ht="21" thickBot="1" x14ac:dyDescent="0.25">
      <c r="A64" s="10" t="s">
        <v>45</v>
      </c>
      <c r="B64" s="11"/>
      <c r="C64" s="12">
        <v>4.3698228918627451E-2</v>
      </c>
      <c r="D64" s="12">
        <v>4.4679877391105897E-2</v>
      </c>
      <c r="E64" s="12">
        <v>5.0888250500798468E-2</v>
      </c>
      <c r="F64" s="12">
        <v>5.8922189078639282E-2</v>
      </c>
      <c r="G64" s="12">
        <v>6.5030524598890624E-2</v>
      </c>
      <c r="H64" s="12">
        <v>8.01087182448669E-2</v>
      </c>
      <c r="I64" s="12">
        <v>8.6121405207738352E-2</v>
      </c>
      <c r="J64" s="12">
        <v>9.0766279894310964E-2</v>
      </c>
      <c r="K64" s="12">
        <v>9.5041981525369967E-2</v>
      </c>
      <c r="L64" s="12">
        <v>9.8078817674211366E-2</v>
      </c>
    </row>
    <row r="65" spans="1:27" s="3" customFormat="1" ht="15" customHeight="1" x14ac:dyDescent="0.2">
      <c r="A65" s="3" t="s">
        <v>46</v>
      </c>
    </row>
    <row r="66" spans="1:27" s="3" customFormat="1" ht="22.5" customHeight="1" x14ac:dyDescent="0.2">
      <c r="J66" s="144" t="s">
        <v>47</v>
      </c>
      <c r="K66" s="144"/>
      <c r="L66" s="144"/>
      <c r="M66" s="144"/>
      <c r="N66" s="144"/>
      <c r="O66" s="144"/>
      <c r="P66" s="144"/>
      <c r="Q66" s="144"/>
      <c r="R66" s="17"/>
      <c r="S66" s="5"/>
      <c r="AA66" s="8"/>
    </row>
    <row r="67" spans="1:27" s="3" customFormat="1" ht="22.5" customHeight="1" x14ac:dyDescent="0.2">
      <c r="D67" s="18" t="s">
        <v>48</v>
      </c>
      <c r="E67" s="19"/>
      <c r="F67" s="20"/>
      <c r="G67" s="20"/>
      <c r="H67" s="20"/>
      <c r="I67" s="21"/>
      <c r="J67" s="144" t="s">
        <v>49</v>
      </c>
      <c r="K67" s="144"/>
      <c r="L67" s="144" t="s">
        <v>50</v>
      </c>
      <c r="M67" s="144"/>
      <c r="N67" s="144" t="s">
        <v>51</v>
      </c>
      <c r="O67" s="144"/>
      <c r="P67" s="144" t="s">
        <v>52</v>
      </c>
      <c r="Q67" s="144"/>
      <c r="R67" s="22"/>
      <c r="S67" s="23" t="s">
        <v>53</v>
      </c>
    </row>
    <row r="68" spans="1:27" s="3" customFormat="1" ht="22.5" customHeight="1" x14ac:dyDescent="0.2">
      <c r="D68" s="25">
        <v>4.2999999999999997E-2</v>
      </c>
      <c r="J68" s="143">
        <v>6.0399999999999995E-2</v>
      </c>
      <c r="K68" s="143"/>
      <c r="L68" s="143">
        <v>6.9099999999999995E-2</v>
      </c>
      <c r="M68" s="143"/>
      <c r="N68" s="143">
        <v>8.2150000000000001E-2</v>
      </c>
      <c r="O68" s="143"/>
      <c r="P68" s="143">
        <v>9.955E-2</v>
      </c>
      <c r="Q68" s="143"/>
      <c r="R68" s="26"/>
      <c r="S68" s="27">
        <v>0.13</v>
      </c>
    </row>
    <row r="69" spans="1:27" s="28" customFormat="1" ht="15" customHeight="1" x14ac:dyDescent="0.2"/>
    <row r="72" spans="1:27" ht="15" customHeight="1" x14ac:dyDescent="0.2">
      <c r="A72" s="3"/>
      <c r="B72" s="3"/>
      <c r="C72" s="6"/>
      <c r="D72" s="6"/>
      <c r="E72" s="6"/>
      <c r="F72" s="6"/>
      <c r="G72" s="6"/>
      <c r="H72" s="6"/>
      <c r="I72" s="6"/>
      <c r="J72" s="6"/>
      <c r="K72" s="6"/>
      <c r="L72" s="6"/>
      <c r="M72" s="6"/>
      <c r="N72" s="6"/>
      <c r="O72" s="6"/>
      <c r="P72" s="6"/>
      <c r="Q72" s="6"/>
      <c r="R72" s="6"/>
      <c r="S72" s="6"/>
    </row>
    <row r="73" spans="1:27" s="28" customFormat="1" ht="15" customHeight="1" x14ac:dyDescent="0.2"/>
    <row r="74" spans="1:27" s="28" customFormat="1" ht="15" customHeight="1" x14ac:dyDescent="0.2"/>
    <row r="75" spans="1:27" s="28" customFormat="1" ht="15" customHeight="1" x14ac:dyDescent="0.2"/>
    <row r="76" spans="1:27" s="28" customFormat="1" ht="15" customHeight="1" x14ac:dyDescent="0.2"/>
    <row r="77" spans="1:27" s="28" customFormat="1" ht="15" customHeight="1" x14ac:dyDescent="0.2"/>
    <row r="78" spans="1:27" s="28" customFormat="1" ht="15" customHeight="1" x14ac:dyDescent="0.2"/>
    <row r="79" spans="1:27" s="28" customFormat="1" ht="15" customHeight="1" x14ac:dyDescent="0.2">
      <c r="T79" s="29"/>
    </row>
    <row r="80" spans="1:27" s="28" customFormat="1" ht="15" customHeight="1" x14ac:dyDescent="0.2"/>
    <row r="81" spans="1:1" s="28" customFormat="1" ht="13.5" x14ac:dyDescent="0.2"/>
    <row r="82" spans="1:1" s="28" customFormat="1" ht="13.5" x14ac:dyDescent="0.2"/>
    <row r="83" spans="1:1" s="28" customFormat="1" ht="13.5" x14ac:dyDescent="0.2"/>
    <row r="84" spans="1:1" s="28" customFormat="1" ht="13.5" x14ac:dyDescent="0.2"/>
    <row r="85" spans="1:1" s="3" customFormat="1" ht="13.5" x14ac:dyDescent="0.2"/>
    <row r="86" spans="1:1" s="3" customFormat="1" ht="13.5" x14ac:dyDescent="0.2"/>
    <row r="87" spans="1:1" s="3" customFormat="1" ht="13.5" x14ac:dyDescent="0.2"/>
    <row r="88" spans="1:1" s="3" customFormat="1" ht="13.5" x14ac:dyDescent="0.2"/>
    <row r="90" spans="1:1" s="28" customFormat="1" ht="13.5" x14ac:dyDescent="0.2">
      <c r="A90" s="30"/>
    </row>
    <row r="98" s="28" customFormat="1" ht="13.5" x14ac:dyDescent="0.2"/>
    <row r="99" s="28" customFormat="1" ht="13.5" x14ac:dyDescent="0.2"/>
    <row r="100" s="28" customFormat="1" ht="13.5" x14ac:dyDescent="0.2"/>
    <row r="101" s="28" customFormat="1" ht="13.5" x14ac:dyDescent="0.2"/>
    <row r="200" spans="1:2" s="3" customFormat="1" ht="13.5" x14ac:dyDescent="0.2">
      <c r="A200" s="31">
        <v>41.868000000000002</v>
      </c>
      <c r="B200" s="8" t="s">
        <v>54</v>
      </c>
    </row>
    <row r="201" spans="1:2" s="3" customFormat="1" ht="13.5" x14ac:dyDescent="0.2">
      <c r="A201" s="31">
        <v>10</v>
      </c>
      <c r="B201" s="8" t="s">
        <v>55</v>
      </c>
    </row>
    <row r="202" spans="1:2" s="3" customFormat="1" ht="13.5" x14ac:dyDescent="0.2">
      <c r="A202" s="31">
        <v>1</v>
      </c>
      <c r="B202" s="8" t="s">
        <v>56</v>
      </c>
    </row>
    <row r="203" spans="1:2" s="3" customFormat="1" ht="13.5" x14ac:dyDescent="0.2">
      <c r="A203" s="31">
        <v>11.63</v>
      </c>
      <c r="B203" s="8" t="s">
        <v>57</v>
      </c>
    </row>
    <row r="204" spans="1:2" s="3" customFormat="1" ht="13.5" x14ac:dyDescent="0.2">
      <c r="A204" s="31">
        <v>39.68</v>
      </c>
      <c r="B204" s="8" t="s">
        <v>58</v>
      </c>
    </row>
  </sheetData>
  <mergeCells count="10">
    <mergeCell ref="J68:K68"/>
    <mergeCell ref="L68:M68"/>
    <mergeCell ref="N68:O68"/>
    <mergeCell ref="P68:Q68"/>
    <mergeCell ref="H1:K2"/>
    <mergeCell ref="J66:Q66"/>
    <mergeCell ref="J67:K67"/>
    <mergeCell ref="L67:M67"/>
    <mergeCell ref="N67:O67"/>
    <mergeCell ref="P67:Q6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A204"/>
  <sheetViews>
    <sheetView workbookViewId="0"/>
  </sheetViews>
  <sheetFormatPr defaultColWidth="9.140625" defaultRowHeight="12.75" x14ac:dyDescent="0.2"/>
  <cols>
    <col min="1" max="19" width="11.42578125" style="1" customWidth="1"/>
    <col min="20" max="26" width="9.140625" style="1"/>
    <col min="27" max="27" width="11.28515625" style="1" bestFit="1" customWidth="1"/>
    <col min="28" max="16384" width="9.140625" style="1"/>
  </cols>
  <sheetData>
    <row r="1" spans="1:27" ht="12.75" customHeight="1" x14ac:dyDescent="0.2">
      <c r="A1" s="88" t="s">
        <v>135</v>
      </c>
      <c r="H1" s="142" t="s">
        <v>77</v>
      </c>
      <c r="I1" s="142"/>
      <c r="J1" s="142"/>
      <c r="K1" s="142"/>
      <c r="AA1" s="2">
        <v>1</v>
      </c>
    </row>
    <row r="2" spans="1:27" ht="12.75" customHeight="1" x14ac:dyDescent="0.2">
      <c r="A2" s="102"/>
      <c r="B2" s="103"/>
      <c r="H2" s="142"/>
      <c r="I2" s="142"/>
      <c r="J2" s="142"/>
      <c r="K2" s="142"/>
    </row>
    <row r="4" spans="1:27" s="3" customFormat="1" ht="22.5" customHeight="1" x14ac:dyDescent="0.2"/>
    <row r="5" spans="1:27" s="4" customFormat="1" ht="27" customHeight="1" x14ac:dyDescent="0.2">
      <c r="C5" s="5">
        <v>2004</v>
      </c>
      <c r="D5" s="5">
        <v>2005</v>
      </c>
      <c r="E5" s="5">
        <v>2006</v>
      </c>
      <c r="F5" s="5">
        <v>2007</v>
      </c>
      <c r="G5" s="5">
        <v>2008</v>
      </c>
      <c r="H5" s="5">
        <v>2009</v>
      </c>
      <c r="I5" s="5">
        <v>2010</v>
      </c>
      <c r="J5" s="5">
        <v>2011</v>
      </c>
      <c r="K5" s="5">
        <v>2012</v>
      </c>
      <c r="L5" s="5">
        <v>2013</v>
      </c>
    </row>
    <row r="6" spans="1:27" s="4" customFormat="1" ht="27" customHeight="1" x14ac:dyDescent="0.2">
      <c r="A6" s="5" t="s">
        <v>1</v>
      </c>
    </row>
    <row r="7" spans="1:27" s="3" customFormat="1" ht="15" customHeight="1" x14ac:dyDescent="0.2">
      <c r="A7" s="3" t="s">
        <v>2</v>
      </c>
      <c r="C7" s="6">
        <v>0</v>
      </c>
      <c r="D7" s="6">
        <v>0</v>
      </c>
      <c r="E7" s="6">
        <v>0</v>
      </c>
      <c r="F7" s="6">
        <v>0</v>
      </c>
      <c r="G7" s="6">
        <v>0</v>
      </c>
      <c r="H7" s="6">
        <v>0</v>
      </c>
      <c r="I7" s="6">
        <v>0</v>
      </c>
      <c r="J7" s="6">
        <v>0</v>
      </c>
      <c r="K7" s="6">
        <v>0</v>
      </c>
      <c r="L7" s="6">
        <v>0</v>
      </c>
    </row>
    <row r="8" spans="1:27" s="3" customFormat="1" ht="15" customHeight="1" x14ac:dyDescent="0.2">
      <c r="A8" s="3" t="s">
        <v>3</v>
      </c>
      <c r="C8" s="6">
        <v>0</v>
      </c>
      <c r="D8" s="6">
        <v>0</v>
      </c>
      <c r="E8" s="6">
        <v>0</v>
      </c>
      <c r="F8" s="6">
        <v>0</v>
      </c>
      <c r="G8" s="6">
        <v>0</v>
      </c>
      <c r="H8" s="6">
        <v>0</v>
      </c>
      <c r="I8" s="6">
        <v>0</v>
      </c>
      <c r="J8" s="6">
        <v>0</v>
      </c>
      <c r="K8" s="6">
        <v>0</v>
      </c>
      <c r="L8" s="6">
        <v>0</v>
      </c>
    </row>
    <row r="9" spans="1:27" s="3" customFormat="1" ht="15" customHeight="1" x14ac:dyDescent="0.2">
      <c r="A9" s="3" t="s">
        <v>4</v>
      </c>
      <c r="C9" s="6">
        <v>0</v>
      </c>
      <c r="D9" s="6">
        <v>0</v>
      </c>
      <c r="E9" s="6">
        <v>0</v>
      </c>
      <c r="F9" s="6">
        <v>0</v>
      </c>
      <c r="G9" s="6">
        <v>0</v>
      </c>
      <c r="H9" s="6">
        <v>0</v>
      </c>
      <c r="I9" s="6">
        <v>0.14875322441960445</v>
      </c>
      <c r="J9" s="6">
        <v>1.0653482373172829</v>
      </c>
      <c r="K9" s="6">
        <v>1.1706792777300086</v>
      </c>
      <c r="L9" s="6">
        <v>2.6395528804815132</v>
      </c>
    </row>
    <row r="10" spans="1:27" s="3" customFormat="1" ht="15" customHeight="1" x14ac:dyDescent="0.2">
      <c r="A10" s="3" t="s">
        <v>5</v>
      </c>
      <c r="C10" s="6">
        <v>0</v>
      </c>
      <c r="D10" s="6">
        <v>0</v>
      </c>
      <c r="E10" s="6">
        <v>0</v>
      </c>
      <c r="F10" s="6">
        <v>0</v>
      </c>
      <c r="G10" s="6">
        <v>0</v>
      </c>
      <c r="H10" s="6">
        <v>0</v>
      </c>
      <c r="I10" s="6">
        <v>0</v>
      </c>
      <c r="J10" s="6">
        <v>0</v>
      </c>
      <c r="K10" s="6">
        <v>0</v>
      </c>
      <c r="L10" s="6">
        <v>0</v>
      </c>
    </row>
    <row r="11" spans="1:27" s="3" customFormat="1" ht="15" customHeight="1" x14ac:dyDescent="0.2">
      <c r="A11" s="3" t="s">
        <v>6</v>
      </c>
      <c r="C11" s="6">
        <v>0</v>
      </c>
      <c r="D11" s="6">
        <v>0</v>
      </c>
      <c r="E11" s="6">
        <v>0</v>
      </c>
      <c r="F11" s="6">
        <v>0</v>
      </c>
      <c r="G11" s="6">
        <v>0</v>
      </c>
      <c r="H11" s="6">
        <v>0</v>
      </c>
      <c r="I11" s="7">
        <v>0</v>
      </c>
      <c r="J11" s="6">
        <v>0.13327601031814265</v>
      </c>
      <c r="K11" s="6">
        <v>0.76096302665520199</v>
      </c>
      <c r="L11" s="6">
        <v>0.50730868443680122</v>
      </c>
    </row>
    <row r="12" spans="1:27" s="3" customFormat="1" ht="15" customHeight="1" x14ac:dyDescent="0.2">
      <c r="A12" s="8" t="s">
        <v>7</v>
      </c>
      <c r="B12" s="8"/>
      <c r="C12" s="9">
        <v>0</v>
      </c>
      <c r="D12" s="9">
        <v>0</v>
      </c>
      <c r="E12" s="9">
        <v>0</v>
      </c>
      <c r="F12" s="9">
        <v>0</v>
      </c>
      <c r="G12" s="9">
        <v>0</v>
      </c>
      <c r="H12" s="9">
        <v>0</v>
      </c>
      <c r="I12" s="9">
        <v>0.14875322441960445</v>
      </c>
      <c r="J12" s="9">
        <v>1.1986242476354256</v>
      </c>
      <c r="K12" s="9">
        <v>1.9316423043852105</v>
      </c>
      <c r="L12" s="9">
        <v>3.1468615649183143</v>
      </c>
    </row>
    <row r="13" spans="1:27" s="3" customFormat="1" ht="15" customHeight="1" x14ac:dyDescent="0.2">
      <c r="A13" s="3" t="s">
        <v>8</v>
      </c>
    </row>
    <row r="14" spans="1:27" s="3" customFormat="1" ht="15" customHeight="1" x14ac:dyDescent="0.2"/>
    <row r="15" spans="1:27" s="4" customFormat="1" ht="27" customHeight="1" x14ac:dyDescent="0.2">
      <c r="A15" s="5" t="s">
        <v>9</v>
      </c>
    </row>
    <row r="16" spans="1:27" s="3" customFormat="1" ht="15" customHeight="1" x14ac:dyDescent="0.2">
      <c r="A16" s="8" t="s">
        <v>10</v>
      </c>
      <c r="C16" s="9">
        <v>190.54170249355116</v>
      </c>
      <c r="D16" s="9">
        <v>192.60533104041272</v>
      </c>
      <c r="E16" s="9">
        <v>194.41100601891659</v>
      </c>
      <c r="F16" s="9">
        <v>197.42046431642305</v>
      </c>
      <c r="G16" s="9">
        <v>198.79621668099742</v>
      </c>
      <c r="H16" s="9">
        <v>186.41444539982803</v>
      </c>
      <c r="I16" s="9">
        <v>181.85726569217539</v>
      </c>
      <c r="J16" s="9">
        <v>188.73602751504728</v>
      </c>
      <c r="K16" s="9">
        <v>196.99054170249354</v>
      </c>
      <c r="L16" s="9">
        <v>193.7231298366294</v>
      </c>
    </row>
    <row r="17" spans="1:12" s="3" customFormat="1" ht="13.5" x14ac:dyDescent="0.2"/>
    <row r="18" spans="1:12" s="4" customFormat="1" ht="21" thickBot="1" x14ac:dyDescent="0.25">
      <c r="A18" s="10" t="s">
        <v>11</v>
      </c>
      <c r="B18" s="11"/>
      <c r="C18" s="12">
        <v>0</v>
      </c>
      <c r="D18" s="12">
        <v>0</v>
      </c>
      <c r="E18" s="12">
        <v>0</v>
      </c>
      <c r="F18" s="12">
        <v>0</v>
      </c>
      <c r="G18" s="12">
        <v>0</v>
      </c>
      <c r="H18" s="12">
        <v>0</v>
      </c>
      <c r="I18" s="12">
        <v>8.1796690307328601E-4</v>
      </c>
      <c r="J18" s="12">
        <v>6.3507972665148068E-3</v>
      </c>
      <c r="K18" s="12">
        <v>9.805761676123962E-3</v>
      </c>
      <c r="L18" s="12">
        <v>1.6244118952507765E-2</v>
      </c>
    </row>
    <row r="19" spans="1:12" s="3" customFormat="1" ht="13.5" x14ac:dyDescent="0.2"/>
    <row r="20" spans="1:12" s="4" customFormat="1" ht="20.25" x14ac:dyDescent="0.2">
      <c r="A20" s="5" t="s">
        <v>12</v>
      </c>
    </row>
    <row r="21" spans="1:12" s="3" customFormat="1" ht="13.5" x14ac:dyDescent="0.2">
      <c r="A21" s="3" t="s">
        <v>13</v>
      </c>
      <c r="C21" s="6">
        <v>0</v>
      </c>
      <c r="D21" s="6">
        <v>0</v>
      </c>
      <c r="E21" s="6">
        <v>0</v>
      </c>
      <c r="F21" s="6">
        <v>0</v>
      </c>
      <c r="G21" s="6">
        <v>0</v>
      </c>
      <c r="H21" s="6">
        <v>0</v>
      </c>
      <c r="I21" s="6">
        <v>0</v>
      </c>
      <c r="J21" s="6">
        <v>0</v>
      </c>
      <c r="K21" s="6">
        <v>0</v>
      </c>
      <c r="L21" s="6">
        <v>0</v>
      </c>
    </row>
    <row r="22" spans="1:12" s="3" customFormat="1" ht="13.5" x14ac:dyDescent="0.2">
      <c r="A22" s="3" t="s">
        <v>14</v>
      </c>
      <c r="C22" s="6">
        <v>0</v>
      </c>
      <c r="D22" s="6">
        <v>0</v>
      </c>
      <c r="E22" s="6">
        <v>0</v>
      </c>
      <c r="F22" s="6">
        <v>0</v>
      </c>
      <c r="G22" s="6">
        <v>0</v>
      </c>
      <c r="H22" s="6">
        <v>0</v>
      </c>
      <c r="I22" s="6">
        <v>0</v>
      </c>
      <c r="J22" s="6">
        <v>0</v>
      </c>
      <c r="K22" s="6">
        <v>0</v>
      </c>
      <c r="L22" s="6">
        <v>0</v>
      </c>
    </row>
    <row r="23" spans="1:12" s="3" customFormat="1" ht="13.5" x14ac:dyDescent="0.2">
      <c r="A23" s="3" t="s">
        <v>15</v>
      </c>
      <c r="C23" s="6">
        <v>0</v>
      </c>
      <c r="D23" s="6">
        <v>0</v>
      </c>
      <c r="E23" s="6">
        <v>0</v>
      </c>
      <c r="F23" s="6">
        <v>0</v>
      </c>
      <c r="G23" s="6">
        <v>0</v>
      </c>
      <c r="H23" s="6">
        <v>0</v>
      </c>
      <c r="I23" s="6">
        <v>0.8789528995891851</v>
      </c>
      <c r="J23" s="6">
        <v>1.6199101939428679</v>
      </c>
      <c r="K23" s="6">
        <v>2.9128499092385591</v>
      </c>
      <c r="L23" s="6">
        <v>3.0464507499761151</v>
      </c>
    </row>
    <row r="24" spans="1:12" s="3" customFormat="1" ht="13.5" x14ac:dyDescent="0.2">
      <c r="A24" s="3" t="s">
        <v>16</v>
      </c>
      <c r="C24" s="6">
        <v>0</v>
      </c>
      <c r="D24" s="6">
        <v>0</v>
      </c>
      <c r="E24" s="6">
        <v>0</v>
      </c>
      <c r="F24" s="6">
        <v>0</v>
      </c>
      <c r="G24" s="6">
        <v>0</v>
      </c>
      <c r="H24" s="6">
        <v>0</v>
      </c>
      <c r="I24" s="7">
        <v>0.8789528995891851</v>
      </c>
      <c r="J24" s="6">
        <v>1.619</v>
      </c>
      <c r="K24" s="6">
        <v>2.9119999999999999</v>
      </c>
      <c r="L24" s="6">
        <v>3.0459999999999998</v>
      </c>
    </row>
    <row r="25" spans="1:12" s="3" customFormat="1" ht="13.5" x14ac:dyDescent="0.2">
      <c r="A25" s="8" t="s">
        <v>17</v>
      </c>
      <c r="C25" s="9">
        <v>0</v>
      </c>
      <c r="D25" s="9">
        <v>0</v>
      </c>
      <c r="E25" s="9">
        <v>0</v>
      </c>
      <c r="F25" s="9">
        <v>0</v>
      </c>
      <c r="G25" s="9">
        <v>0</v>
      </c>
      <c r="H25" s="9">
        <v>0</v>
      </c>
      <c r="I25" s="9">
        <v>0.8789528995891851</v>
      </c>
      <c r="J25" s="9">
        <v>3.238</v>
      </c>
      <c r="K25" s="9">
        <v>5.8239999999999998</v>
      </c>
      <c r="L25" s="9">
        <v>6.0919999999999996</v>
      </c>
    </row>
    <row r="26" spans="1:12" s="3" customFormat="1" ht="13.5" x14ac:dyDescent="0.2">
      <c r="C26" s="6"/>
      <c r="D26" s="6"/>
      <c r="E26" s="6"/>
      <c r="F26" s="6"/>
      <c r="G26" s="6"/>
      <c r="H26" s="6"/>
      <c r="I26" s="6"/>
      <c r="J26" s="6"/>
      <c r="K26" s="6"/>
      <c r="L26" s="6"/>
    </row>
    <row r="27" spans="1:12" s="4" customFormat="1" ht="20.25" x14ac:dyDescent="0.2">
      <c r="A27" s="5" t="s">
        <v>18</v>
      </c>
      <c r="C27" s="13"/>
      <c r="D27" s="13"/>
      <c r="E27" s="13"/>
      <c r="F27" s="13"/>
      <c r="G27" s="13"/>
      <c r="H27" s="13"/>
      <c r="I27" s="13"/>
      <c r="J27" s="13"/>
      <c r="K27" s="13"/>
      <c r="L27" s="13"/>
    </row>
    <row r="28" spans="1:12" s="3" customFormat="1" ht="13.5" x14ac:dyDescent="0.2">
      <c r="A28" s="8" t="s">
        <v>19</v>
      </c>
      <c r="C28" s="9">
        <v>146.86634183624724</v>
      </c>
      <c r="D28" s="9">
        <v>107.83892232731441</v>
      </c>
      <c r="E28" s="9">
        <v>117.08225852679851</v>
      </c>
      <c r="F28" s="9">
        <v>111.94707174930736</v>
      </c>
      <c r="G28" s="9">
        <v>177.67746250119421</v>
      </c>
      <c r="H28" s="9">
        <v>153.02856596923664</v>
      </c>
      <c r="I28" s="9">
        <v>176.50234068978696</v>
      </c>
      <c r="J28" s="9">
        <v>183.40552211713003</v>
      </c>
      <c r="K28" s="9">
        <v>187.77957389892043</v>
      </c>
      <c r="L28" s="9">
        <v>186.88613738415975</v>
      </c>
    </row>
    <row r="29" spans="1:12" s="3" customFormat="1" ht="13.5" x14ac:dyDescent="0.2"/>
    <row r="30" spans="1:12" s="4" customFormat="1" ht="21" thickBot="1" x14ac:dyDescent="0.25">
      <c r="A30" s="10" t="s">
        <v>20</v>
      </c>
      <c r="B30" s="11"/>
      <c r="C30" s="12">
        <v>0</v>
      </c>
      <c r="D30" s="12">
        <v>0</v>
      </c>
      <c r="E30" s="12">
        <v>0</v>
      </c>
      <c r="F30" s="12">
        <v>0</v>
      </c>
      <c r="G30" s="12">
        <v>0</v>
      </c>
      <c r="H30" s="12">
        <v>0</v>
      </c>
      <c r="I30" s="12">
        <v>4.9798370727218598E-3</v>
      </c>
      <c r="J30" s="12">
        <v>1.7654866454523025E-2</v>
      </c>
      <c r="K30" s="12">
        <v>3.1015087951658638E-2</v>
      </c>
      <c r="L30" s="12">
        <v>3.2597388363147531E-2</v>
      </c>
    </row>
    <row r="31" spans="1:12" s="3" customFormat="1" ht="13.5" x14ac:dyDescent="0.2"/>
    <row r="32" spans="1:12" s="4" customFormat="1" ht="20.25" x14ac:dyDescent="0.2">
      <c r="A32" s="5" t="s">
        <v>21</v>
      </c>
    </row>
    <row r="33" spans="1:12" s="3" customFormat="1" ht="13.5" x14ac:dyDescent="0.2">
      <c r="A33" s="3" t="s">
        <v>22</v>
      </c>
      <c r="C33" s="6">
        <v>0.40603802426674312</v>
      </c>
      <c r="D33" s="6">
        <v>0.52546097258049107</v>
      </c>
      <c r="E33" s="6">
        <v>0.64488392089423907</v>
      </c>
      <c r="F33" s="6">
        <v>0.78819145887073661</v>
      </c>
      <c r="G33" s="6">
        <v>0.90761440718448461</v>
      </c>
      <c r="H33" s="6">
        <v>0.93149899684723414</v>
      </c>
      <c r="I33" s="7">
        <v>3.0811120664946978</v>
      </c>
      <c r="J33" s="6">
        <v>3.0094582975064488</v>
      </c>
      <c r="K33" s="6">
        <v>4.7291487532244192</v>
      </c>
      <c r="L33" s="6">
        <v>4.9918792395146649</v>
      </c>
    </row>
    <row r="34" spans="1:12" s="3" customFormat="1" ht="13.5" x14ac:dyDescent="0.2">
      <c r="A34" s="3" t="s">
        <v>23</v>
      </c>
      <c r="C34" s="6">
        <v>0</v>
      </c>
      <c r="D34" s="6">
        <v>0</v>
      </c>
      <c r="E34" s="6">
        <v>0</v>
      </c>
      <c r="F34" s="6">
        <v>0</v>
      </c>
      <c r="G34" s="6">
        <v>0</v>
      </c>
      <c r="H34" s="6">
        <v>0</v>
      </c>
      <c r="I34" s="7">
        <v>0</v>
      </c>
      <c r="J34" s="6">
        <v>0.11942294831374797</v>
      </c>
      <c r="K34" s="6">
        <v>0.62099933123148943</v>
      </c>
      <c r="L34" s="6">
        <v>0.50157638291774143</v>
      </c>
    </row>
    <row r="35" spans="1:12" s="3" customFormat="1" ht="13.5" x14ac:dyDescent="0.2">
      <c r="A35" s="3" t="s">
        <v>24</v>
      </c>
      <c r="C35" s="6">
        <v>0</v>
      </c>
      <c r="D35" s="6">
        <v>0</v>
      </c>
      <c r="E35" s="6">
        <v>0</v>
      </c>
      <c r="F35" s="6">
        <v>0</v>
      </c>
      <c r="G35" s="6">
        <v>0</v>
      </c>
      <c r="H35" s="6">
        <v>0</v>
      </c>
      <c r="I35" s="6">
        <v>0</v>
      </c>
      <c r="J35" s="6">
        <v>0</v>
      </c>
      <c r="K35" s="6">
        <v>1.7626827171109198</v>
      </c>
      <c r="L35" s="6">
        <v>5.5047291487532233</v>
      </c>
    </row>
    <row r="36" spans="1:12" s="3" customFormat="1" ht="13.5" x14ac:dyDescent="0.2">
      <c r="A36" s="8" t="s">
        <v>25</v>
      </c>
      <c r="C36" s="9">
        <v>0.40603802426674312</v>
      </c>
      <c r="D36" s="9">
        <v>0.52546097258049107</v>
      </c>
      <c r="E36" s="9">
        <v>0.64488392089423907</v>
      </c>
      <c r="F36" s="9">
        <v>0.78819145887073661</v>
      </c>
      <c r="G36" s="9">
        <v>0.90761440718448461</v>
      </c>
      <c r="H36" s="9">
        <v>0.93149899684723414</v>
      </c>
      <c r="I36" s="9">
        <v>3.0811120664946978</v>
      </c>
      <c r="J36" s="9">
        <v>3.1288812458201969</v>
      </c>
      <c r="K36" s="9">
        <v>7.1128308015668287</v>
      </c>
      <c r="L36" s="9">
        <v>10.998184771185629</v>
      </c>
    </row>
    <row r="37" spans="1:12" s="3" customFormat="1" ht="13.5" x14ac:dyDescent="0.2">
      <c r="C37" s="6"/>
      <c r="D37" s="6"/>
      <c r="E37" s="6"/>
      <c r="F37" s="6"/>
      <c r="G37" s="6"/>
      <c r="H37" s="6"/>
      <c r="I37" s="6"/>
      <c r="J37" s="6"/>
      <c r="K37" s="6"/>
      <c r="L37" s="6"/>
    </row>
    <row r="38" spans="1:12" s="4" customFormat="1" ht="20.25" x14ac:dyDescent="0.2">
      <c r="A38" s="5" t="s">
        <v>26</v>
      </c>
      <c r="C38" s="13"/>
      <c r="D38" s="13"/>
      <c r="E38" s="13"/>
      <c r="F38" s="13"/>
      <c r="G38" s="13"/>
      <c r="H38" s="13"/>
      <c r="I38" s="13"/>
      <c r="J38" s="13"/>
      <c r="K38" s="13"/>
      <c r="L38" s="13"/>
    </row>
    <row r="39" spans="1:12" s="3" customFormat="1" ht="13.5" x14ac:dyDescent="0.2">
      <c r="A39" s="8" t="s">
        <v>27</v>
      </c>
      <c r="C39" s="9">
        <v>38.3825355880386</v>
      </c>
      <c r="D39" s="9">
        <v>23.38301327983185</v>
      </c>
      <c r="E39" s="9">
        <v>24.672781121620329</v>
      </c>
      <c r="F39" s="9">
        <v>24.816088659596829</v>
      </c>
      <c r="G39" s="9">
        <v>25.007165376898826</v>
      </c>
      <c r="H39" s="9">
        <v>51.662367440527369</v>
      </c>
      <c r="I39" s="9">
        <v>36.734498901308875</v>
      </c>
      <c r="J39" s="9">
        <v>38.454189357026848</v>
      </c>
      <c r="K39" s="9">
        <v>42.581446450749979</v>
      </c>
      <c r="L39" s="9">
        <v>46.466800420368777</v>
      </c>
    </row>
    <row r="40" spans="1:12" s="3" customFormat="1" ht="13.5" x14ac:dyDescent="0.2">
      <c r="A40" s="3" t="s">
        <v>28</v>
      </c>
    </row>
    <row r="41" spans="1:12" s="4" customFormat="1" ht="20.25" x14ac:dyDescent="0.2"/>
    <row r="42" spans="1:12" s="3" customFormat="1" ht="21" thickBot="1" x14ac:dyDescent="0.25">
      <c r="A42" s="10" t="s">
        <v>29</v>
      </c>
      <c r="B42" s="11"/>
      <c r="C42" s="12">
        <v>1.0578718108276292E-2</v>
      </c>
      <c r="D42" s="12">
        <v>2.2471910112359553E-2</v>
      </c>
      <c r="E42" s="12">
        <v>2.613746369796709E-2</v>
      </c>
      <c r="F42" s="12">
        <v>3.1761308950914342E-2</v>
      </c>
      <c r="G42" s="12">
        <v>3.629417382999045E-2</v>
      </c>
      <c r="H42" s="12">
        <v>1.8030513176144243E-2</v>
      </c>
      <c r="I42" s="12">
        <v>8.3875162548764634E-2</v>
      </c>
      <c r="J42" s="12">
        <v>8.1366459627329191E-2</v>
      </c>
      <c r="K42" s="12">
        <v>0.16704061027597036</v>
      </c>
      <c r="L42" s="12">
        <v>0.23668909138759125</v>
      </c>
    </row>
    <row r="43" spans="1:12" s="3" customFormat="1" ht="13.5" x14ac:dyDescent="0.2">
      <c r="C43" s="6"/>
      <c r="D43" s="6"/>
      <c r="E43" s="6"/>
      <c r="F43" s="6"/>
      <c r="G43" s="6"/>
      <c r="H43" s="6"/>
      <c r="I43" s="6"/>
      <c r="J43" s="6"/>
      <c r="K43" s="6"/>
      <c r="L43" s="6"/>
    </row>
    <row r="44" spans="1:12" s="3" customFormat="1" ht="20.25" x14ac:dyDescent="0.2">
      <c r="A44" s="14" t="s">
        <v>30</v>
      </c>
      <c r="C44" s="6"/>
      <c r="D44" s="6"/>
      <c r="E44" s="6"/>
      <c r="F44" s="6"/>
      <c r="G44" s="6"/>
      <c r="H44" s="6"/>
      <c r="I44" s="6"/>
      <c r="J44" s="6"/>
      <c r="K44" s="6"/>
      <c r="L44" s="6"/>
    </row>
    <row r="45" spans="1:12" s="3" customFormat="1" ht="13.5" x14ac:dyDescent="0.2">
      <c r="A45" s="15" t="s">
        <v>31</v>
      </c>
      <c r="B45" s="15"/>
      <c r="C45" s="6">
        <v>0</v>
      </c>
      <c r="D45" s="6">
        <v>0</v>
      </c>
      <c r="E45" s="6">
        <v>0</v>
      </c>
      <c r="F45" s="6">
        <v>0</v>
      </c>
      <c r="G45" s="6">
        <v>0</v>
      </c>
      <c r="H45" s="6">
        <v>0</v>
      </c>
      <c r="I45" s="6">
        <v>0.14875322441960445</v>
      </c>
      <c r="J45" s="6">
        <v>1.1986242476354254</v>
      </c>
      <c r="K45" s="6">
        <v>1.9316423043852105</v>
      </c>
      <c r="L45" s="6">
        <v>3.1468615649183147</v>
      </c>
    </row>
    <row r="46" spans="1:12" s="3" customFormat="1" ht="13.5" x14ac:dyDescent="0.2">
      <c r="A46" s="15" t="s">
        <v>32</v>
      </c>
      <c r="B46" s="15"/>
      <c r="C46" s="6">
        <v>0.40603802426674312</v>
      </c>
      <c r="D46" s="6">
        <v>0.52546097258049107</v>
      </c>
      <c r="E46" s="6">
        <v>0.64488392089423907</v>
      </c>
      <c r="F46" s="6">
        <v>0.78819145887073661</v>
      </c>
      <c r="G46" s="6">
        <v>0.90761440718448461</v>
      </c>
      <c r="H46" s="6">
        <v>0.93149899684723414</v>
      </c>
      <c r="I46" s="6">
        <v>3.0811120664946978</v>
      </c>
      <c r="J46" s="6">
        <v>3.1288812458201969</v>
      </c>
      <c r="K46" s="6">
        <v>7.1128308015668287</v>
      </c>
      <c r="L46" s="6">
        <v>10.998184771185629</v>
      </c>
    </row>
    <row r="47" spans="1:12" s="3" customFormat="1" ht="13.5" x14ac:dyDescent="0.2">
      <c r="A47" s="15" t="s">
        <v>33</v>
      </c>
      <c r="B47" s="15"/>
      <c r="C47" s="6">
        <v>0</v>
      </c>
      <c r="D47" s="6">
        <v>0</v>
      </c>
      <c r="E47" s="6">
        <v>0</v>
      </c>
      <c r="F47" s="6">
        <v>0</v>
      </c>
      <c r="G47" s="6">
        <v>0</v>
      </c>
      <c r="H47" s="6">
        <v>0</v>
      </c>
      <c r="I47" s="6">
        <v>0.8789528995891851</v>
      </c>
      <c r="J47" s="6">
        <v>1.619</v>
      </c>
      <c r="K47" s="6">
        <v>2.9119999999999999</v>
      </c>
      <c r="L47" s="6">
        <v>3.0459999999999998</v>
      </c>
    </row>
    <row r="48" spans="1:12" s="3" customFormat="1" ht="13.5" x14ac:dyDescent="0.2">
      <c r="A48" s="3" t="s">
        <v>34</v>
      </c>
      <c r="B48" s="15"/>
      <c r="C48" s="6">
        <v>0.40603802426674312</v>
      </c>
      <c r="D48" s="6">
        <v>0.52546097258049107</v>
      </c>
      <c r="E48" s="6">
        <v>0.64488392089423907</v>
      </c>
      <c r="F48" s="6">
        <v>0.78819145887073661</v>
      </c>
      <c r="G48" s="6">
        <v>0.90761440718448461</v>
      </c>
      <c r="H48" s="6">
        <v>0.93149899684723414</v>
      </c>
      <c r="I48" s="6">
        <v>4.1088181905034871</v>
      </c>
      <c r="J48" s="6">
        <v>5.9465054934556223</v>
      </c>
      <c r="K48" s="6">
        <v>11.956473105952039</v>
      </c>
      <c r="L48" s="6">
        <v>17.191046336103945</v>
      </c>
    </row>
    <row r="49" spans="1:12" ht="13.5" x14ac:dyDescent="0.2">
      <c r="A49" s="3" t="s">
        <v>35</v>
      </c>
      <c r="B49" s="3"/>
      <c r="C49" s="6"/>
      <c r="D49" s="6"/>
      <c r="E49" s="6"/>
      <c r="F49" s="6"/>
      <c r="G49" s="6"/>
      <c r="H49" s="6"/>
      <c r="I49" s="6"/>
      <c r="J49" s="6"/>
      <c r="K49" s="6"/>
      <c r="L49" s="6"/>
    </row>
    <row r="50" spans="1:12" s="3" customFormat="1" ht="13.5" x14ac:dyDescent="0.2">
      <c r="A50" s="1"/>
      <c r="B50" s="1"/>
      <c r="C50" s="1"/>
      <c r="D50" s="1"/>
      <c r="E50" s="1"/>
      <c r="F50" s="1"/>
      <c r="G50" s="1"/>
      <c r="H50" s="1"/>
      <c r="I50" s="1"/>
      <c r="J50" s="1"/>
      <c r="K50" s="1"/>
      <c r="L50" s="1"/>
    </row>
    <row r="51" spans="1:12" ht="20.25" x14ac:dyDescent="0.2">
      <c r="A51" s="16" t="s">
        <v>36</v>
      </c>
      <c r="B51" s="15"/>
      <c r="C51" s="6"/>
      <c r="D51" s="6"/>
      <c r="E51" s="6"/>
      <c r="F51" s="6"/>
      <c r="G51" s="6"/>
      <c r="H51" s="6"/>
      <c r="I51" s="6"/>
      <c r="J51" s="6"/>
      <c r="K51" s="6"/>
      <c r="L51" s="6"/>
    </row>
    <row r="52" spans="1:12" ht="13.5" x14ac:dyDescent="0.2">
      <c r="A52" s="15" t="s">
        <v>37</v>
      </c>
      <c r="B52" s="15"/>
      <c r="C52" s="6">
        <v>0</v>
      </c>
      <c r="D52" s="6">
        <v>0</v>
      </c>
      <c r="E52" s="6">
        <v>0</v>
      </c>
      <c r="F52" s="6">
        <v>0</v>
      </c>
      <c r="G52" s="6">
        <v>0</v>
      </c>
      <c r="H52" s="6">
        <v>0</v>
      </c>
      <c r="I52" s="6">
        <v>0</v>
      </c>
      <c r="J52" s="6">
        <v>0</v>
      </c>
      <c r="K52" s="6">
        <v>0</v>
      </c>
      <c r="L52" s="6">
        <v>0</v>
      </c>
    </row>
    <row r="53" spans="1:12" s="3" customFormat="1" ht="13.5" x14ac:dyDescent="0.2">
      <c r="A53" s="15" t="s">
        <v>38</v>
      </c>
      <c r="B53" s="15"/>
      <c r="C53" s="6">
        <v>0</v>
      </c>
      <c r="D53" s="6">
        <v>0</v>
      </c>
      <c r="E53" s="6">
        <v>0</v>
      </c>
      <c r="F53" s="6">
        <v>0</v>
      </c>
      <c r="G53" s="6">
        <v>0</v>
      </c>
      <c r="H53" s="6">
        <v>0</v>
      </c>
      <c r="I53" s="6">
        <v>0</v>
      </c>
      <c r="J53" s="6">
        <v>0</v>
      </c>
      <c r="K53" s="6">
        <v>0</v>
      </c>
      <c r="L53" s="6">
        <v>0</v>
      </c>
    </row>
    <row r="54" spans="1:12" s="3" customFormat="1" ht="13.5" x14ac:dyDescent="0.2">
      <c r="A54" s="15"/>
      <c r="B54" s="15"/>
      <c r="C54" s="6"/>
      <c r="D54" s="6"/>
      <c r="E54" s="6"/>
      <c r="F54" s="6"/>
      <c r="G54" s="6"/>
      <c r="H54" s="6"/>
      <c r="I54" s="6"/>
      <c r="J54" s="6"/>
      <c r="K54" s="6"/>
      <c r="L54" s="6"/>
    </row>
    <row r="55" spans="1:12" s="3" customFormat="1" ht="13.5" x14ac:dyDescent="0.2">
      <c r="A55" s="8" t="s">
        <v>39</v>
      </c>
      <c r="B55" s="15"/>
      <c r="C55" s="9">
        <v>0.40603802426674312</v>
      </c>
      <c r="D55" s="9">
        <v>0.52546097258049107</v>
      </c>
      <c r="E55" s="9">
        <v>0.64488392089423907</v>
      </c>
      <c r="F55" s="9">
        <v>0.78819145887073661</v>
      </c>
      <c r="G55" s="9">
        <v>0.90761440718448461</v>
      </c>
      <c r="H55" s="9">
        <v>0.93149899684723414</v>
      </c>
      <c r="I55" s="9">
        <v>4.1088181905034871</v>
      </c>
      <c r="J55" s="9">
        <v>5.9465054934556223</v>
      </c>
      <c r="K55" s="9">
        <v>11.956473105952039</v>
      </c>
      <c r="L55" s="9">
        <v>17.191046336103945</v>
      </c>
    </row>
    <row r="57" spans="1:12" s="3" customFormat="1" ht="20.25" x14ac:dyDescent="0.2">
      <c r="A57" s="16" t="s">
        <v>40</v>
      </c>
      <c r="C57" s="6"/>
      <c r="D57" s="6"/>
      <c r="E57" s="6"/>
      <c r="F57" s="6"/>
      <c r="G57" s="6"/>
      <c r="H57" s="6"/>
      <c r="I57" s="6"/>
      <c r="J57" s="6"/>
      <c r="K57" s="6"/>
      <c r="L57" s="6"/>
    </row>
    <row r="58" spans="1:12" s="3" customFormat="1" ht="13.5" x14ac:dyDescent="0.2">
      <c r="A58" s="3" t="s">
        <v>41</v>
      </c>
      <c r="C58" s="6">
        <v>477.49116270182481</v>
      </c>
      <c r="D58" s="6">
        <v>409.59682812649277</v>
      </c>
      <c r="E58" s="6">
        <v>413.19384732970286</v>
      </c>
      <c r="F58" s="6">
        <v>424.58679659883444</v>
      </c>
      <c r="G58" s="6">
        <v>529.8605139963696</v>
      </c>
      <c r="H58" s="6">
        <v>482.51170344893472</v>
      </c>
      <c r="I58" s="6">
        <v>496.77080347759625</v>
      </c>
      <c r="J58" s="6">
        <v>516.38058660552201</v>
      </c>
      <c r="K58" s="6">
        <v>526.23854017387987</v>
      </c>
      <c r="L58" s="6">
        <v>527.35618610872268</v>
      </c>
    </row>
    <row r="59" spans="1:12" s="3" customFormat="1" ht="13.5" x14ac:dyDescent="0.2">
      <c r="A59" s="1"/>
      <c r="B59" s="1"/>
      <c r="C59" s="1"/>
      <c r="D59" s="1"/>
      <c r="E59" s="1"/>
      <c r="F59" s="1"/>
      <c r="G59" s="1"/>
      <c r="H59" s="1"/>
      <c r="I59" s="1"/>
      <c r="J59" s="1"/>
      <c r="K59" s="1"/>
      <c r="L59" s="1"/>
    </row>
    <row r="60" spans="1:12" s="3" customFormat="1" ht="20.25" x14ac:dyDescent="0.2">
      <c r="A60" s="16" t="s">
        <v>42</v>
      </c>
      <c r="B60" s="1"/>
      <c r="C60" s="1"/>
      <c r="D60" s="1"/>
      <c r="E60" s="1"/>
      <c r="F60" s="1"/>
      <c r="G60" s="1"/>
      <c r="H60" s="1"/>
      <c r="I60" s="1"/>
      <c r="J60" s="1"/>
      <c r="K60" s="1"/>
      <c r="L60" s="1"/>
    </row>
    <row r="61" spans="1:12" s="3" customFormat="1" ht="13.5" x14ac:dyDescent="0.2">
      <c r="A61" s="1" t="s">
        <v>43</v>
      </c>
      <c r="B61" s="1"/>
      <c r="C61" s="6">
        <v>477.49116270182481</v>
      </c>
      <c r="D61" s="6">
        <v>409.59682812649277</v>
      </c>
      <c r="E61" s="6">
        <v>413.19384732970286</v>
      </c>
      <c r="F61" s="6">
        <v>424.58679659883444</v>
      </c>
      <c r="G61" s="6">
        <v>529.8605139963696</v>
      </c>
      <c r="H61" s="6">
        <v>482.51170344893472</v>
      </c>
      <c r="I61" s="6">
        <v>496.77080347759625</v>
      </c>
      <c r="J61" s="6">
        <v>516.38058660552201</v>
      </c>
      <c r="K61" s="6">
        <v>528.00122289099079</v>
      </c>
      <c r="L61" s="6">
        <v>532.86091525747588</v>
      </c>
    </row>
    <row r="62" spans="1:12" s="3" customFormat="1" ht="13.5" x14ac:dyDescent="0.2">
      <c r="A62" s="8" t="s">
        <v>44</v>
      </c>
      <c r="C62" s="6">
        <v>395.46321582115218</v>
      </c>
      <c r="D62" s="6">
        <v>338.12312028279354</v>
      </c>
      <c r="E62" s="6">
        <v>353.18963217731914</v>
      </c>
      <c r="F62" s="6">
        <v>351.67660074519915</v>
      </c>
      <c r="G62" s="6">
        <v>423.31109773574087</v>
      </c>
      <c r="H62" s="6">
        <v>410.98486099168809</v>
      </c>
      <c r="I62" s="6">
        <v>415.56106238654809</v>
      </c>
      <c r="J62" s="6">
        <v>431.87061915735148</v>
      </c>
      <c r="K62" s="6">
        <v>449.10521243527279</v>
      </c>
      <c r="L62" s="6">
        <v>449.02993734976587</v>
      </c>
    </row>
    <row r="63" spans="1:12" s="4" customFormat="1" ht="20.25" x14ac:dyDescent="0.2">
      <c r="A63" s="3"/>
      <c r="B63" s="3"/>
      <c r="C63" s="3"/>
      <c r="D63" s="3"/>
      <c r="E63" s="3"/>
      <c r="F63" s="3"/>
      <c r="G63" s="3"/>
      <c r="H63" s="3"/>
      <c r="I63" s="3"/>
      <c r="J63" s="3"/>
      <c r="K63" s="3"/>
      <c r="L63" s="3"/>
    </row>
    <row r="64" spans="1:12" s="3" customFormat="1" ht="21" thickBot="1" x14ac:dyDescent="0.25">
      <c r="A64" s="10" t="s">
        <v>45</v>
      </c>
      <c r="B64" s="11"/>
      <c r="C64" s="12">
        <v>1.0267403086368805E-3</v>
      </c>
      <c r="D64" s="12">
        <v>1.5540521811729857E-3</v>
      </c>
      <c r="E64" s="12">
        <v>1.8258857626105927E-3</v>
      </c>
      <c r="F64" s="12">
        <v>2.2412394148503679E-3</v>
      </c>
      <c r="G64" s="12">
        <v>2.1440836586596609E-3</v>
      </c>
      <c r="H64" s="12">
        <v>2.2665044026185508E-3</v>
      </c>
      <c r="I64" s="12">
        <v>9.8873993797848458E-3</v>
      </c>
      <c r="J64" s="12">
        <v>1.3769182782237429E-2</v>
      </c>
      <c r="K64" s="12">
        <v>2.662287761283836E-2</v>
      </c>
      <c r="L64" s="12">
        <v>3.8284855654764971E-2</v>
      </c>
    </row>
    <row r="65" spans="1:27" s="3" customFormat="1" ht="15" customHeight="1" x14ac:dyDescent="0.2">
      <c r="A65" s="3" t="s">
        <v>46</v>
      </c>
    </row>
    <row r="66" spans="1:27" s="3" customFormat="1" ht="22.5" customHeight="1" x14ac:dyDescent="0.2">
      <c r="J66" s="144" t="s">
        <v>47</v>
      </c>
      <c r="K66" s="144"/>
      <c r="L66" s="144"/>
      <c r="M66" s="144"/>
      <c r="N66" s="144"/>
      <c r="O66" s="144"/>
      <c r="P66" s="144"/>
      <c r="Q66" s="144"/>
      <c r="R66" s="17"/>
      <c r="S66" s="5"/>
      <c r="AA66" s="8"/>
    </row>
    <row r="67" spans="1:27" s="3" customFormat="1" ht="22.5" customHeight="1" x14ac:dyDescent="0.2">
      <c r="D67" s="18" t="s">
        <v>48</v>
      </c>
      <c r="E67" s="19"/>
      <c r="F67" s="20"/>
      <c r="G67" s="20"/>
      <c r="H67" s="20"/>
      <c r="I67" s="21"/>
      <c r="J67" s="144" t="s">
        <v>49</v>
      </c>
      <c r="K67" s="144"/>
      <c r="L67" s="144" t="s">
        <v>50</v>
      </c>
      <c r="M67" s="144"/>
      <c r="N67" s="144" t="s">
        <v>51</v>
      </c>
      <c r="O67" s="144"/>
      <c r="P67" s="144" t="s">
        <v>52</v>
      </c>
      <c r="Q67" s="144"/>
      <c r="R67" s="22"/>
      <c r="S67" s="23" t="s">
        <v>53</v>
      </c>
    </row>
    <row r="68" spans="1:27" s="3" customFormat="1" ht="22.5" customHeight="1" x14ac:dyDescent="0.2">
      <c r="D68" s="25">
        <v>0</v>
      </c>
      <c r="J68" s="143">
        <v>2.0000000000000004E-2</v>
      </c>
      <c r="K68" s="143"/>
      <c r="L68" s="143">
        <v>0.03</v>
      </c>
      <c r="M68" s="143"/>
      <c r="N68" s="143">
        <v>4.5000000000000005E-2</v>
      </c>
      <c r="O68" s="143"/>
      <c r="P68" s="143">
        <v>6.5000000000000002E-2</v>
      </c>
      <c r="Q68" s="143"/>
      <c r="R68" s="26"/>
      <c r="S68" s="27">
        <v>0.1</v>
      </c>
    </row>
    <row r="69" spans="1:27" s="28" customFormat="1" ht="15" customHeight="1" x14ac:dyDescent="0.2"/>
    <row r="72" spans="1:27" ht="15" customHeight="1" x14ac:dyDescent="0.2">
      <c r="A72" s="3"/>
      <c r="B72" s="3"/>
      <c r="C72" s="6"/>
      <c r="D72" s="6"/>
      <c r="E72" s="6"/>
      <c r="F72" s="6"/>
      <c r="G72" s="6"/>
      <c r="H72" s="6"/>
      <c r="I72" s="6"/>
      <c r="J72" s="6"/>
      <c r="K72" s="6"/>
      <c r="L72" s="6"/>
      <c r="M72" s="6"/>
      <c r="N72" s="6"/>
      <c r="O72" s="6"/>
      <c r="P72" s="6"/>
      <c r="Q72" s="6"/>
      <c r="R72" s="6"/>
      <c r="S72" s="6"/>
    </row>
    <row r="73" spans="1:27" s="28" customFormat="1" ht="15" customHeight="1" x14ac:dyDescent="0.2"/>
    <row r="74" spans="1:27" s="28" customFormat="1" ht="15" customHeight="1" x14ac:dyDescent="0.2"/>
    <row r="75" spans="1:27" s="28" customFormat="1" ht="15" customHeight="1" x14ac:dyDescent="0.2"/>
    <row r="76" spans="1:27" s="28" customFormat="1" ht="15" customHeight="1" x14ac:dyDescent="0.2"/>
    <row r="77" spans="1:27" s="28" customFormat="1" ht="15" customHeight="1" x14ac:dyDescent="0.2"/>
    <row r="78" spans="1:27" s="28" customFormat="1" ht="15" customHeight="1" x14ac:dyDescent="0.2"/>
    <row r="79" spans="1:27" s="28" customFormat="1" ht="15" customHeight="1" x14ac:dyDescent="0.2">
      <c r="T79" s="29"/>
    </row>
    <row r="80" spans="1:27" s="28" customFormat="1" ht="15" customHeight="1" x14ac:dyDescent="0.2"/>
    <row r="81" spans="1:1" s="28" customFormat="1" ht="13.5" x14ac:dyDescent="0.2"/>
    <row r="82" spans="1:1" s="28" customFormat="1" ht="13.5" x14ac:dyDescent="0.2"/>
    <row r="83" spans="1:1" s="28" customFormat="1" ht="13.5" x14ac:dyDescent="0.2"/>
    <row r="84" spans="1:1" s="28" customFormat="1" ht="13.5" x14ac:dyDescent="0.2"/>
    <row r="85" spans="1:1" s="3" customFormat="1" ht="13.5" x14ac:dyDescent="0.2"/>
    <row r="86" spans="1:1" s="3" customFormat="1" ht="13.5" x14ac:dyDescent="0.2"/>
    <row r="87" spans="1:1" s="3" customFormat="1" ht="13.5" x14ac:dyDescent="0.2"/>
    <row r="88" spans="1:1" s="3" customFormat="1" ht="13.5" x14ac:dyDescent="0.2"/>
    <row r="90" spans="1:1" s="28" customFormat="1" ht="13.5" x14ac:dyDescent="0.2">
      <c r="A90" s="30"/>
    </row>
    <row r="98" s="28" customFormat="1" ht="13.5" x14ac:dyDescent="0.2"/>
    <row r="99" s="28" customFormat="1" ht="13.5" x14ac:dyDescent="0.2"/>
    <row r="100" s="28" customFormat="1" ht="13.5" x14ac:dyDescent="0.2"/>
    <row r="101" s="28" customFormat="1" ht="13.5" x14ac:dyDescent="0.2"/>
    <row r="200" spans="1:2" s="3" customFormat="1" ht="13.5" x14ac:dyDescent="0.2">
      <c r="A200" s="31">
        <v>41.868000000000002</v>
      </c>
      <c r="B200" s="8" t="s">
        <v>54</v>
      </c>
    </row>
    <row r="201" spans="1:2" s="3" customFormat="1" ht="13.5" x14ac:dyDescent="0.2">
      <c r="A201" s="31">
        <v>10</v>
      </c>
      <c r="B201" s="8" t="s">
        <v>55</v>
      </c>
    </row>
    <row r="202" spans="1:2" s="3" customFormat="1" ht="13.5" x14ac:dyDescent="0.2">
      <c r="A202" s="31">
        <v>1</v>
      </c>
      <c r="B202" s="8" t="s">
        <v>56</v>
      </c>
    </row>
    <row r="203" spans="1:2" s="3" customFormat="1" ht="13.5" x14ac:dyDescent="0.2">
      <c r="A203" s="31">
        <v>11.63</v>
      </c>
      <c r="B203" s="8" t="s">
        <v>57</v>
      </c>
    </row>
    <row r="204" spans="1:2" s="3" customFormat="1" ht="13.5" x14ac:dyDescent="0.2">
      <c r="A204" s="31">
        <v>39.68</v>
      </c>
      <c r="B204" s="8" t="s">
        <v>58</v>
      </c>
    </row>
  </sheetData>
  <mergeCells count="10">
    <mergeCell ref="J68:K68"/>
    <mergeCell ref="L68:M68"/>
    <mergeCell ref="N68:O68"/>
    <mergeCell ref="P68:Q68"/>
    <mergeCell ref="H1:K2"/>
    <mergeCell ref="J66:Q66"/>
    <mergeCell ref="J67:K67"/>
    <mergeCell ref="L67:M67"/>
    <mergeCell ref="N67:O67"/>
    <mergeCell ref="P67:Q67"/>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A204"/>
  <sheetViews>
    <sheetView workbookViewId="0"/>
  </sheetViews>
  <sheetFormatPr defaultRowHeight="12.75" x14ac:dyDescent="0.2"/>
  <cols>
    <col min="1" max="19" width="11.42578125" style="1" customWidth="1"/>
    <col min="20" max="26" width="9.140625" style="1"/>
    <col min="27" max="27" width="11.28515625" style="1" bestFit="1" customWidth="1"/>
    <col min="28" max="16384" width="9.140625" style="1"/>
  </cols>
  <sheetData>
    <row r="1" spans="1:27" ht="12.75" customHeight="1" x14ac:dyDescent="0.2">
      <c r="A1" s="88" t="s">
        <v>135</v>
      </c>
      <c r="H1" s="142" t="s">
        <v>78</v>
      </c>
      <c r="I1" s="142"/>
      <c r="J1" s="142"/>
      <c r="K1" s="142"/>
      <c r="AA1" s="2">
        <v>1</v>
      </c>
    </row>
    <row r="2" spans="1:27" ht="12.75" customHeight="1" x14ac:dyDescent="0.2">
      <c r="A2" s="102"/>
      <c r="B2" s="103"/>
      <c r="H2" s="142"/>
      <c r="I2" s="142"/>
      <c r="J2" s="142"/>
      <c r="K2" s="142"/>
    </row>
    <row r="4" spans="1:27" s="3" customFormat="1" ht="22.5" customHeight="1" x14ac:dyDescent="0.2"/>
    <row r="5" spans="1:27" s="4" customFormat="1" ht="27" customHeight="1" x14ac:dyDescent="0.2">
      <c r="C5" s="5">
        <v>2004</v>
      </c>
      <c r="D5" s="5">
        <v>2005</v>
      </c>
      <c r="E5" s="5">
        <v>2006</v>
      </c>
      <c r="F5" s="5">
        <v>2007</v>
      </c>
      <c r="G5" s="5">
        <v>2008</v>
      </c>
      <c r="H5" s="5">
        <v>2009</v>
      </c>
      <c r="I5" s="5">
        <v>2010</v>
      </c>
      <c r="J5" s="5">
        <v>2011</v>
      </c>
      <c r="K5" s="5">
        <v>2012</v>
      </c>
      <c r="L5" s="5">
        <v>2013</v>
      </c>
    </row>
    <row r="6" spans="1:27" s="4" customFormat="1" ht="27" customHeight="1" x14ac:dyDescent="0.2">
      <c r="A6" s="5" t="s">
        <v>1</v>
      </c>
    </row>
    <row r="7" spans="1:27" s="3" customFormat="1" ht="15" customHeight="1" x14ac:dyDescent="0.2">
      <c r="A7" s="3" t="s">
        <v>2</v>
      </c>
      <c r="C7" s="6">
        <v>8.5967841788478072</v>
      </c>
      <c r="D7" s="6">
        <v>8.6139810834049868</v>
      </c>
      <c r="E7" s="6">
        <v>8.6254456864431059</v>
      </c>
      <c r="F7" s="6">
        <v>8.5509257666953289</v>
      </c>
      <c r="G7" s="6">
        <v>8.6082487818859281</v>
      </c>
      <c r="H7" s="6">
        <v>8.5967841788478072</v>
      </c>
      <c r="I7" s="6">
        <v>8.6942333046718261</v>
      </c>
      <c r="J7" s="6">
        <v>8.5623903697334462</v>
      </c>
      <c r="K7" s="6">
        <v>8.6334021209515637</v>
      </c>
      <c r="L7" s="6">
        <v>8.6466552020636289</v>
      </c>
    </row>
    <row r="8" spans="1:27" s="3" customFormat="1" ht="15" customHeight="1" x14ac:dyDescent="0.2">
      <c r="A8" s="3" t="s">
        <v>3</v>
      </c>
      <c r="C8" s="6">
        <v>151.46870270537025</v>
      </c>
      <c r="D8" s="6">
        <v>174.71820005010258</v>
      </c>
      <c r="E8" s="6">
        <v>218.24242154340504</v>
      </c>
      <c r="F8" s="6">
        <v>271.95621270583354</v>
      </c>
      <c r="G8" s="6">
        <v>337.52530743190016</v>
      </c>
      <c r="H8" s="6">
        <v>385.45266103587574</v>
      </c>
      <c r="I8" s="6">
        <v>387.27673557691315</v>
      </c>
      <c r="J8" s="6">
        <v>406.43503056071876</v>
      </c>
      <c r="K8" s="6">
        <v>424.78237180279081</v>
      </c>
      <c r="L8" s="6">
        <v>461.57974527038954</v>
      </c>
    </row>
    <row r="9" spans="1:27" s="3" customFormat="1" ht="15" customHeight="1" x14ac:dyDescent="0.2">
      <c r="A9" s="3" t="s">
        <v>4</v>
      </c>
      <c r="C9" s="6">
        <v>2.8398108340498713</v>
      </c>
      <c r="D9" s="6">
        <v>2.9226139294926914</v>
      </c>
      <c r="E9" s="6">
        <v>2.9972484952708509</v>
      </c>
      <c r="F9" s="6">
        <v>3.0588993981083408</v>
      </c>
      <c r="G9" s="6">
        <v>3.3068787618228721</v>
      </c>
      <c r="H9" s="6">
        <v>3.9342218400687878</v>
      </c>
      <c r="I9" s="6">
        <v>5.1522785898538261</v>
      </c>
      <c r="J9" s="6">
        <v>8.628030954428203</v>
      </c>
      <c r="K9" s="6">
        <v>21.81883061049011</v>
      </c>
      <c r="L9" s="6">
        <v>44.359415305245051</v>
      </c>
    </row>
    <row r="10" spans="1:27" s="3" customFormat="1" ht="15" customHeight="1" x14ac:dyDescent="0.2">
      <c r="A10" s="3" t="s">
        <v>5</v>
      </c>
      <c r="C10" s="6">
        <v>125.39535683576956</v>
      </c>
      <c r="D10" s="6">
        <v>193.18572656921754</v>
      </c>
      <c r="E10" s="6">
        <v>158.23490971625105</v>
      </c>
      <c r="F10" s="6">
        <v>169.39079965606192</v>
      </c>
      <c r="G10" s="6">
        <v>220.35631986242478</v>
      </c>
      <c r="H10" s="6">
        <v>305.22166809974203</v>
      </c>
      <c r="I10" s="6">
        <v>360.91444539982803</v>
      </c>
      <c r="J10" s="6">
        <v>341.93147033533961</v>
      </c>
      <c r="K10" s="6">
        <v>340.5333619948409</v>
      </c>
      <c r="L10" s="6">
        <v>249.24608770421324</v>
      </c>
    </row>
    <row r="11" spans="1:27" s="3" customFormat="1" ht="15" customHeight="1" x14ac:dyDescent="0.2">
      <c r="A11" s="3" t="s">
        <v>6</v>
      </c>
      <c r="C11" s="6">
        <v>160.48318465216184</v>
      </c>
      <c r="D11" s="6">
        <v>260.31189364631877</v>
      </c>
      <c r="E11" s="6">
        <v>288.06913920620991</v>
      </c>
      <c r="F11" s="6">
        <v>176.10835679653891</v>
      </c>
      <c r="G11" s="6">
        <v>222.16204182383922</v>
      </c>
      <c r="H11" s="6">
        <v>221.81155283078741</v>
      </c>
      <c r="I11" s="7">
        <v>245.96055820974843</v>
      </c>
      <c r="J11" s="6">
        <v>266.16658657990314</v>
      </c>
      <c r="K11" s="6">
        <v>281.89951021822083</v>
      </c>
      <c r="L11" s="6">
        <v>267.7975628424656</v>
      </c>
    </row>
    <row r="12" spans="1:27" s="3" customFormat="1" ht="15" customHeight="1" x14ac:dyDescent="0.2">
      <c r="A12" s="8" t="s">
        <v>7</v>
      </c>
      <c r="B12" s="8"/>
      <c r="C12" s="9">
        <v>448.78383920619933</v>
      </c>
      <c r="D12" s="9">
        <v>639.75241527853655</v>
      </c>
      <c r="E12" s="9">
        <v>676.16916464757992</v>
      </c>
      <c r="F12" s="9">
        <v>629.06519432323807</v>
      </c>
      <c r="G12" s="9">
        <v>791.95879666187295</v>
      </c>
      <c r="H12" s="9">
        <v>925.01688798532177</v>
      </c>
      <c r="I12" s="9">
        <v>1007.9982510810154</v>
      </c>
      <c r="J12" s="9">
        <v>1031.7235088001232</v>
      </c>
      <c r="K12" s="9">
        <v>1077.6674767472941</v>
      </c>
      <c r="L12" s="9">
        <v>1031.6294663243771</v>
      </c>
    </row>
    <row r="13" spans="1:27" s="3" customFormat="1" ht="15" customHeight="1" x14ac:dyDescent="0.2">
      <c r="A13" s="3" t="s">
        <v>8</v>
      </c>
    </row>
    <row r="14" spans="1:27" s="3" customFormat="1" ht="15" customHeight="1" x14ac:dyDescent="0.2"/>
    <row r="15" spans="1:27" s="4" customFormat="1" ht="27" customHeight="1" x14ac:dyDescent="0.2">
      <c r="A15" s="5" t="s">
        <v>9</v>
      </c>
    </row>
    <row r="16" spans="1:27" s="3" customFormat="1" ht="15" customHeight="1" x14ac:dyDescent="0.2">
      <c r="A16" s="8" t="s">
        <v>10</v>
      </c>
      <c r="C16" s="9">
        <v>10202.665520206363</v>
      </c>
      <c r="D16" s="9">
        <v>10190.197764402408</v>
      </c>
      <c r="E16" s="9">
        <v>10305.417024935512</v>
      </c>
      <c r="F16" s="9">
        <v>10553.396388650044</v>
      </c>
      <c r="G16" s="9">
        <v>10618.744625967327</v>
      </c>
      <c r="H16" s="9">
        <v>10179.965606190885</v>
      </c>
      <c r="I16" s="9">
        <v>10396.904557179709</v>
      </c>
      <c r="J16" s="9">
        <v>10495.012897678418</v>
      </c>
      <c r="K16" s="9">
        <v>10285.038693035252</v>
      </c>
      <c r="L16" s="9">
        <v>10241.702493551162</v>
      </c>
    </row>
    <row r="17" spans="1:12" s="3" customFormat="1" ht="13.5" x14ac:dyDescent="0.2"/>
    <row r="18" spans="1:12" s="4" customFormat="1" ht="21" thickBot="1" x14ac:dyDescent="0.25">
      <c r="A18" s="10" t="s">
        <v>11</v>
      </c>
      <c r="B18" s="11"/>
      <c r="C18" s="12">
        <v>4.398692070394581E-2</v>
      </c>
      <c r="D18" s="12">
        <v>6.2781157939190799E-2</v>
      </c>
      <c r="E18" s="12">
        <v>6.5612984220967147E-2</v>
      </c>
      <c r="F18" s="12">
        <v>5.960784293100034E-2</v>
      </c>
      <c r="G18" s="12">
        <v>7.4581207530426741E-2</v>
      </c>
      <c r="H18" s="12">
        <v>9.0866406014454351E-2</v>
      </c>
      <c r="I18" s="12">
        <v>9.6951765358366207E-2</v>
      </c>
      <c r="J18" s="12">
        <v>9.8306073452120182E-2</v>
      </c>
      <c r="K18" s="12">
        <v>0.1047801091382438</v>
      </c>
      <c r="L18" s="12">
        <v>0.10072831806762184</v>
      </c>
    </row>
    <row r="19" spans="1:12" s="3" customFormat="1" ht="13.5" x14ac:dyDescent="0.2"/>
    <row r="20" spans="1:12" s="4" customFormat="1" ht="20.25" x14ac:dyDescent="0.2">
      <c r="A20" s="5" t="s">
        <v>12</v>
      </c>
    </row>
    <row r="21" spans="1:12" s="3" customFormat="1" ht="13.5" x14ac:dyDescent="0.2">
      <c r="A21" s="3" t="s">
        <v>13</v>
      </c>
      <c r="C21" s="6">
        <v>0.42992261392949266</v>
      </c>
      <c r="D21" s="6">
        <v>0.42992261392949266</v>
      </c>
      <c r="E21" s="6">
        <v>0.42992261392949266</v>
      </c>
      <c r="F21" s="6">
        <v>0.42992261392949266</v>
      </c>
      <c r="G21" s="6">
        <v>0.42992261392949266</v>
      </c>
      <c r="H21" s="6">
        <v>0.42992261392949266</v>
      </c>
      <c r="I21" s="6">
        <v>0.42992261392949266</v>
      </c>
      <c r="J21" s="6">
        <v>1.1177987962166811</v>
      </c>
      <c r="K21" s="6">
        <v>1.7196904557179706</v>
      </c>
      <c r="L21" s="6">
        <v>2.7515047291487531</v>
      </c>
    </row>
    <row r="22" spans="1:12" s="3" customFormat="1" ht="13.5" x14ac:dyDescent="0.2">
      <c r="A22" s="3" t="s">
        <v>14</v>
      </c>
      <c r="C22" s="6">
        <v>141.27257093723128</v>
      </c>
      <c r="D22" s="6">
        <v>137.83319002579535</v>
      </c>
      <c r="E22" s="6">
        <v>137.83319002579535</v>
      </c>
      <c r="F22" s="6">
        <v>134.82373172828889</v>
      </c>
      <c r="G22" s="6">
        <v>138.17712811693892</v>
      </c>
      <c r="H22" s="6">
        <v>142.64832330180568</v>
      </c>
      <c r="I22" s="6">
        <v>148.15133276010317</v>
      </c>
      <c r="J22" s="6">
        <v>147.7214101461737</v>
      </c>
      <c r="K22" s="6">
        <v>152.6225279449699</v>
      </c>
      <c r="L22" s="6">
        <v>147.46345657781598</v>
      </c>
    </row>
    <row r="23" spans="1:12" s="3" customFormat="1" ht="13.5" x14ac:dyDescent="0.2">
      <c r="A23" s="3" t="s">
        <v>15</v>
      </c>
      <c r="C23" s="6">
        <v>0</v>
      </c>
      <c r="D23" s="6">
        <v>0</v>
      </c>
      <c r="E23" s="6">
        <v>42.179229960829275</v>
      </c>
      <c r="F23" s="6">
        <v>311.23236760314586</v>
      </c>
      <c r="G23" s="6">
        <v>287.76676205593208</v>
      </c>
      <c r="H23" s="6">
        <v>372.73242192447765</v>
      </c>
      <c r="I23" s="6">
        <v>228.74827729411481</v>
      </c>
      <c r="J23" s="6">
        <v>320.96177856596944</v>
      </c>
      <c r="K23" s="6">
        <v>334.79029330276103</v>
      </c>
      <c r="L23" s="6">
        <v>319.52804050826404</v>
      </c>
    </row>
    <row r="24" spans="1:12" s="3" customFormat="1" ht="13.5" x14ac:dyDescent="0.2">
      <c r="A24" s="3" t="s">
        <v>16</v>
      </c>
      <c r="C24" s="6">
        <v>0</v>
      </c>
      <c r="D24" s="6">
        <v>0</v>
      </c>
      <c r="E24" s="6">
        <v>42.179229960829275</v>
      </c>
      <c r="F24" s="6">
        <v>311.23236760314586</v>
      </c>
      <c r="G24" s="6">
        <v>287.76676205593208</v>
      </c>
      <c r="H24" s="6">
        <v>372.73242192447765</v>
      </c>
      <c r="I24" s="7">
        <v>228.74827729411481</v>
      </c>
      <c r="J24" s="6">
        <v>320.96177856596944</v>
      </c>
      <c r="K24" s="6">
        <v>318.92843144784695</v>
      </c>
      <c r="L24" s="6">
        <v>308.6878195246145</v>
      </c>
    </row>
    <row r="25" spans="1:12" s="3" customFormat="1" ht="13.5" x14ac:dyDescent="0.2">
      <c r="A25" s="8" t="s">
        <v>17</v>
      </c>
      <c r="C25" s="9">
        <v>20.394325935937463</v>
      </c>
      <c r="D25" s="9">
        <v>19.901560585627891</v>
      </c>
      <c r="E25" s="9">
        <v>62.080790546457166</v>
      </c>
      <c r="F25" s="9">
        <v>331.40507515006152</v>
      </c>
      <c r="G25" s="9">
        <v>309.14262316654384</v>
      </c>
      <c r="H25" s="9">
        <v>472.66045459152446</v>
      </c>
      <c r="I25" s="9">
        <v>339.45339356206296</v>
      </c>
      <c r="J25" s="9">
        <v>515.76159127919107</v>
      </c>
      <c r="K25" s="9">
        <v>544.31259575572562</v>
      </c>
      <c r="L25" s="9">
        <v>539.06847880417558</v>
      </c>
    </row>
    <row r="26" spans="1:12" s="3" customFormat="1" ht="13.5" x14ac:dyDescent="0.2">
      <c r="C26" s="6"/>
      <c r="D26" s="6"/>
      <c r="E26" s="6"/>
      <c r="F26" s="6"/>
      <c r="G26" s="6"/>
      <c r="H26" s="6"/>
      <c r="I26" s="6"/>
      <c r="J26" s="6"/>
      <c r="K26" s="6"/>
      <c r="L26" s="6"/>
    </row>
    <row r="27" spans="1:12" s="4" customFormat="1" ht="20.25" x14ac:dyDescent="0.2">
      <c r="A27" s="5" t="s">
        <v>18</v>
      </c>
      <c r="C27" s="13"/>
      <c r="D27" s="13"/>
      <c r="E27" s="13"/>
      <c r="F27" s="13"/>
      <c r="G27" s="13"/>
      <c r="H27" s="13"/>
      <c r="I27" s="13"/>
      <c r="J27" s="13"/>
      <c r="K27" s="13"/>
      <c r="L27" s="13"/>
    </row>
    <row r="28" spans="1:12" s="3" customFormat="1" ht="13.5" x14ac:dyDescent="0.2">
      <c r="A28" s="8" t="s">
        <v>19</v>
      </c>
      <c r="C28" s="9">
        <v>11067.325881341358</v>
      </c>
      <c r="D28" s="9">
        <v>11012.53463265501</v>
      </c>
      <c r="E28" s="9">
        <v>11477.853253081112</v>
      </c>
      <c r="F28" s="9">
        <v>11490.218705617859</v>
      </c>
      <c r="G28" s="9">
        <v>11651.892108382481</v>
      </c>
      <c r="H28" s="9">
        <v>11043.970599052594</v>
      </c>
      <c r="I28" s="9">
        <v>11102.680636136191</v>
      </c>
      <c r="J28" s="9">
        <v>11233.152473129838</v>
      </c>
      <c r="K28" s="9">
        <v>10970.048724562912</v>
      </c>
      <c r="L28" s="9">
        <v>10683.629502245152</v>
      </c>
    </row>
    <row r="29" spans="1:12" s="3" customFormat="1" ht="13.5" x14ac:dyDescent="0.2"/>
    <row r="30" spans="1:12" s="4" customFormat="1" ht="21" thickBot="1" x14ac:dyDescent="0.25">
      <c r="A30" s="10" t="s">
        <v>20</v>
      </c>
      <c r="B30" s="11"/>
      <c r="C30" s="12">
        <v>1.842751009105162E-3</v>
      </c>
      <c r="D30" s="12">
        <v>1.8071734845323095E-3</v>
      </c>
      <c r="E30" s="12">
        <v>5.4087457974593125E-3</v>
      </c>
      <c r="F30" s="12">
        <v>2.8842364418009657E-2</v>
      </c>
      <c r="G30" s="12">
        <v>2.6531538422342904E-2</v>
      </c>
      <c r="H30" s="12">
        <v>4.279805440916979E-2</v>
      </c>
      <c r="I30" s="12">
        <v>3.0574003223801192E-2</v>
      </c>
      <c r="J30" s="12">
        <v>4.5914234006251942E-2</v>
      </c>
      <c r="K30" s="12">
        <v>4.9618065463735039E-2</v>
      </c>
      <c r="L30" s="12">
        <v>5.0457429162148591E-2</v>
      </c>
    </row>
    <row r="31" spans="1:12" s="3" customFormat="1" ht="13.5" x14ac:dyDescent="0.2"/>
    <row r="32" spans="1:12" s="4" customFormat="1" ht="20.25" x14ac:dyDescent="0.2">
      <c r="A32" s="5" t="s">
        <v>21</v>
      </c>
    </row>
    <row r="33" spans="1:12" s="3" customFormat="1" ht="13.5" x14ac:dyDescent="0.2">
      <c r="A33" s="3" t="s">
        <v>22</v>
      </c>
      <c r="C33" s="6">
        <v>432.59531680103578</v>
      </c>
      <c r="D33" s="6">
        <v>450.50655299557377</v>
      </c>
      <c r="E33" s="6">
        <v>493.42341124911349</v>
      </c>
      <c r="F33" s="6">
        <v>519.01149238941628</v>
      </c>
      <c r="G33" s="6">
        <v>544.25671912628434</v>
      </c>
      <c r="H33" s="6">
        <v>560.12072748276455</v>
      </c>
      <c r="I33" s="7">
        <v>554.49337518921322</v>
      </c>
      <c r="J33" s="6">
        <v>549.43402923015856</v>
      </c>
      <c r="K33" s="6">
        <v>576.26922755578994</v>
      </c>
      <c r="L33" s="6">
        <v>612.49355226190971</v>
      </c>
    </row>
    <row r="34" spans="1:12" s="3" customFormat="1" ht="13.5" x14ac:dyDescent="0.2">
      <c r="A34" s="3" t="s">
        <v>23</v>
      </c>
      <c r="C34" s="6">
        <v>100.29049285561106</v>
      </c>
      <c r="D34" s="6">
        <v>114.67152878211601</v>
      </c>
      <c r="E34" s="6">
        <v>121.09815232242525</v>
      </c>
      <c r="F34" s="6">
        <v>128.71109431016896</v>
      </c>
      <c r="G34" s="6">
        <v>135.75043385936036</v>
      </c>
      <c r="H34" s="6">
        <v>164.74305281074083</v>
      </c>
      <c r="I34" s="7">
        <v>175.50401161484243</v>
      </c>
      <c r="J34" s="6">
        <v>210.34857809360219</v>
      </c>
      <c r="K34" s="6">
        <v>231.64713078394186</v>
      </c>
      <c r="L34" s="6">
        <v>259.98461315907133</v>
      </c>
    </row>
    <row r="35" spans="1:12" s="3" customFormat="1" ht="13.5" x14ac:dyDescent="0.2">
      <c r="A35" s="3" t="s">
        <v>24</v>
      </c>
      <c r="C35" s="6">
        <v>18.026554717221433</v>
      </c>
      <c r="D35" s="6">
        <v>24.8411235754422</v>
      </c>
      <c r="E35" s="6">
        <v>34.579848052425952</v>
      </c>
      <c r="F35" s="6">
        <v>47.715724414522306</v>
      </c>
      <c r="G35" s="6">
        <v>64.552229798555146</v>
      </c>
      <c r="H35" s="6">
        <v>80.962567347973163</v>
      </c>
      <c r="I35" s="6">
        <v>97.028299733009035</v>
      </c>
      <c r="J35" s="6">
        <v>115.32845011210348</v>
      </c>
      <c r="K35" s="6">
        <v>131.48606661045065</v>
      </c>
      <c r="L35" s="6">
        <v>146.84412473515124</v>
      </c>
    </row>
    <row r="36" spans="1:12" s="3" customFormat="1" ht="13.5" x14ac:dyDescent="0.2">
      <c r="A36" s="8" t="s">
        <v>25</v>
      </c>
      <c r="C36" s="9">
        <v>550.91236437386817</v>
      </c>
      <c r="D36" s="9">
        <v>590.01920535313207</v>
      </c>
      <c r="E36" s="9">
        <v>649.10141162396474</v>
      </c>
      <c r="F36" s="9">
        <v>695.43831111410759</v>
      </c>
      <c r="G36" s="9">
        <v>744.5593827841999</v>
      </c>
      <c r="H36" s="9">
        <v>805.82634764147861</v>
      </c>
      <c r="I36" s="9">
        <v>827.02568653706464</v>
      </c>
      <c r="J36" s="9">
        <v>875.11105743586427</v>
      </c>
      <c r="K36" s="9">
        <v>939.40242495018242</v>
      </c>
      <c r="L36" s="9">
        <v>1019.3222901561323</v>
      </c>
    </row>
    <row r="37" spans="1:12" s="3" customFormat="1" ht="13.5" x14ac:dyDescent="0.2">
      <c r="C37" s="6"/>
      <c r="D37" s="6"/>
      <c r="E37" s="6"/>
      <c r="F37" s="6"/>
      <c r="G37" s="6"/>
      <c r="H37" s="6"/>
      <c r="I37" s="6"/>
      <c r="J37" s="6"/>
      <c r="K37" s="6"/>
      <c r="L37" s="6"/>
    </row>
    <row r="38" spans="1:12" s="4" customFormat="1" ht="20.25" x14ac:dyDescent="0.2">
      <c r="A38" s="5" t="s">
        <v>26</v>
      </c>
      <c r="C38" s="13"/>
      <c r="D38" s="13"/>
      <c r="E38" s="13"/>
      <c r="F38" s="13"/>
      <c r="G38" s="13"/>
      <c r="H38" s="13"/>
      <c r="I38" s="13"/>
      <c r="J38" s="13"/>
      <c r="K38" s="13"/>
      <c r="L38" s="13"/>
    </row>
    <row r="39" spans="1:12" s="3" customFormat="1" ht="13.5" x14ac:dyDescent="0.2">
      <c r="A39" s="8" t="s">
        <v>27</v>
      </c>
      <c r="C39" s="9">
        <v>29491.433657803107</v>
      </c>
      <c r="D39" s="9">
        <v>28248.657205499585</v>
      </c>
      <c r="E39" s="9">
        <v>26872.195939673707</v>
      </c>
      <c r="F39" s="9">
        <v>28027.438629449392</v>
      </c>
      <c r="G39" s="9">
        <v>28978.005607079536</v>
      </c>
      <c r="H39" s="9">
        <v>27092.010432065654</v>
      </c>
      <c r="I39" s="9">
        <v>30537.657219194174</v>
      </c>
      <c r="J39" s="9">
        <v>27040.400094327255</v>
      </c>
      <c r="K39" s="9">
        <v>27967.16376795754</v>
      </c>
      <c r="L39" s="9">
        <v>28220.680085373348</v>
      </c>
    </row>
    <row r="40" spans="1:12" s="3" customFormat="1" ht="13.5" x14ac:dyDescent="0.2">
      <c r="A40" s="3" t="s">
        <v>28</v>
      </c>
    </row>
    <row r="41" spans="1:12" s="4" customFormat="1" ht="20.25" x14ac:dyDescent="0.2"/>
    <row r="42" spans="1:12" s="3" customFormat="1" ht="21" thickBot="1" x14ac:dyDescent="0.25">
      <c r="A42" s="10" t="s">
        <v>29</v>
      </c>
      <c r="B42" s="11"/>
      <c r="C42" s="12">
        <v>1.8680419906548111E-2</v>
      </c>
      <c r="D42" s="12">
        <v>2.0886628382401989E-2</v>
      </c>
      <c r="E42" s="12">
        <v>2.4155130942076868E-2</v>
      </c>
      <c r="F42" s="12">
        <v>2.481276724243316E-2</v>
      </c>
      <c r="G42" s="12">
        <v>2.5693948468361764E-2</v>
      </c>
      <c r="H42" s="12">
        <v>2.9744058664901291E-2</v>
      </c>
      <c r="I42" s="12">
        <v>2.7082158942344961E-2</v>
      </c>
      <c r="J42" s="12">
        <v>3.2363095752397979E-2</v>
      </c>
      <c r="K42" s="12">
        <v>3.3589477744127627E-2</v>
      </c>
      <c r="L42" s="12">
        <v>3.6119692618054325E-2</v>
      </c>
    </row>
    <row r="43" spans="1:12" s="3" customFormat="1" ht="13.5" x14ac:dyDescent="0.2">
      <c r="C43" s="6"/>
      <c r="D43" s="6"/>
      <c r="E43" s="6"/>
      <c r="F43" s="6"/>
      <c r="G43" s="6"/>
      <c r="H43" s="6"/>
      <c r="I43" s="6"/>
      <c r="J43" s="6"/>
      <c r="K43" s="6"/>
      <c r="L43" s="6"/>
    </row>
    <row r="44" spans="1:12" s="3" customFormat="1" ht="20.25" x14ac:dyDescent="0.2">
      <c r="A44" s="14" t="s">
        <v>30</v>
      </c>
      <c r="C44" s="6"/>
      <c r="D44" s="6"/>
      <c r="E44" s="6"/>
      <c r="F44" s="6"/>
      <c r="G44" s="6"/>
      <c r="H44" s="6"/>
      <c r="I44" s="6"/>
      <c r="J44" s="6"/>
      <c r="K44" s="6"/>
      <c r="L44" s="6"/>
    </row>
    <row r="45" spans="1:12" s="3" customFormat="1" ht="13.5" x14ac:dyDescent="0.2">
      <c r="A45" s="15" t="s">
        <v>31</v>
      </c>
      <c r="B45" s="15"/>
      <c r="C45" s="6">
        <v>428.48190677344485</v>
      </c>
      <c r="D45" s="6">
        <v>619.94324819609153</v>
      </c>
      <c r="E45" s="6">
        <v>656.35999756513502</v>
      </c>
      <c r="F45" s="6">
        <v>608.98821300637724</v>
      </c>
      <c r="G45" s="6">
        <v>770.68192842457381</v>
      </c>
      <c r="H45" s="6">
        <v>902.00216134135871</v>
      </c>
      <c r="I45" s="6">
        <v>982.76545905653938</v>
      </c>
      <c r="J45" s="6">
        <v>1003.441979251101</v>
      </c>
      <c r="K45" s="6">
        <v>1047.2732773388509</v>
      </c>
      <c r="L45" s="6">
        <v>999.00056179052297</v>
      </c>
    </row>
    <row r="46" spans="1:12" s="3" customFormat="1" ht="13.5" x14ac:dyDescent="0.2">
      <c r="A46" s="15" t="s">
        <v>32</v>
      </c>
      <c r="B46" s="15"/>
      <c r="C46" s="6">
        <v>550.91236437386817</v>
      </c>
      <c r="D46" s="6">
        <v>590.01920535313207</v>
      </c>
      <c r="E46" s="6">
        <v>649.10141162396474</v>
      </c>
      <c r="F46" s="6">
        <v>695.43831111410759</v>
      </c>
      <c r="G46" s="6">
        <v>744.5593827841999</v>
      </c>
      <c r="H46" s="6">
        <v>805.82634764147861</v>
      </c>
      <c r="I46" s="6">
        <v>827.02568653706464</v>
      </c>
      <c r="J46" s="6">
        <v>875.11105743586427</v>
      </c>
      <c r="K46" s="6">
        <v>939.40242495018242</v>
      </c>
      <c r="L46" s="6">
        <v>1019.3222901561323</v>
      </c>
    </row>
    <row r="47" spans="1:12" s="3" customFormat="1" ht="13.5" x14ac:dyDescent="0.2">
      <c r="A47" s="15" t="s">
        <v>33</v>
      </c>
      <c r="B47" s="15"/>
      <c r="C47" s="6">
        <v>20.30193243275442</v>
      </c>
      <c r="D47" s="6">
        <v>19.809167082444848</v>
      </c>
      <c r="E47" s="6">
        <v>61.988397043274119</v>
      </c>
      <c r="F47" s="6">
        <v>331.30934892000658</v>
      </c>
      <c r="G47" s="6">
        <v>309.04363029323133</v>
      </c>
      <c r="H47" s="6">
        <v>395.74714856844093</v>
      </c>
      <c r="I47" s="6">
        <v>253.98106931859067</v>
      </c>
      <c r="J47" s="6">
        <v>349.24330811499169</v>
      </c>
      <c r="K47" s="6">
        <v>349.32263085629035</v>
      </c>
      <c r="L47" s="6">
        <v>341.31672405846865</v>
      </c>
    </row>
    <row r="48" spans="1:12" s="3" customFormat="1" ht="13.5" x14ac:dyDescent="0.2">
      <c r="A48" s="3" t="s">
        <v>34</v>
      </c>
      <c r="B48" s="15"/>
      <c r="C48" s="6">
        <v>999.69620358006739</v>
      </c>
      <c r="D48" s="6">
        <v>1229.7716206316684</v>
      </c>
      <c r="E48" s="6">
        <v>1367.4498062323739</v>
      </c>
      <c r="F48" s="6">
        <v>1635.7358730404915</v>
      </c>
      <c r="G48" s="6">
        <v>1824.284941502005</v>
      </c>
      <c r="H48" s="6">
        <v>2103.5756575512783</v>
      </c>
      <c r="I48" s="6">
        <v>2063.7722149121946</v>
      </c>
      <c r="J48" s="6">
        <v>2227.7963448019568</v>
      </c>
      <c r="K48" s="6">
        <v>2335.9983331453236</v>
      </c>
      <c r="L48" s="6">
        <v>2359.6395760051237</v>
      </c>
    </row>
    <row r="49" spans="1:12" ht="13.5" x14ac:dyDescent="0.2">
      <c r="A49" s="3" t="s">
        <v>35</v>
      </c>
      <c r="B49" s="3"/>
      <c r="C49" s="6"/>
      <c r="D49" s="6"/>
      <c r="E49" s="6"/>
      <c r="F49" s="6"/>
      <c r="G49" s="6"/>
      <c r="H49" s="6"/>
      <c r="I49" s="6"/>
      <c r="J49" s="6"/>
      <c r="K49" s="6"/>
      <c r="L49" s="6"/>
    </row>
    <row r="50" spans="1:12" s="3" customFormat="1" ht="13.5" x14ac:dyDescent="0.2">
      <c r="A50" s="1"/>
      <c r="B50" s="1"/>
      <c r="C50" s="1"/>
      <c r="D50" s="1"/>
      <c r="E50" s="1"/>
      <c r="F50" s="1"/>
      <c r="G50" s="1"/>
      <c r="H50" s="1"/>
      <c r="I50" s="1"/>
      <c r="J50" s="1"/>
      <c r="K50" s="1"/>
      <c r="L50" s="1"/>
    </row>
    <row r="51" spans="1:12" ht="20.25" x14ac:dyDescent="0.2">
      <c r="A51" s="16" t="s">
        <v>36</v>
      </c>
      <c r="B51" s="15"/>
      <c r="C51" s="6"/>
      <c r="D51" s="6"/>
      <c r="E51" s="6"/>
      <c r="F51" s="6"/>
      <c r="G51" s="6"/>
      <c r="H51" s="6"/>
      <c r="I51" s="6"/>
      <c r="J51" s="6"/>
      <c r="K51" s="6"/>
      <c r="L51" s="6"/>
    </row>
    <row r="52" spans="1:12" ht="13.5" x14ac:dyDescent="0.2">
      <c r="A52" s="15" t="s">
        <v>37</v>
      </c>
      <c r="B52" s="15"/>
      <c r="C52" s="6">
        <v>0</v>
      </c>
      <c r="D52" s="6">
        <v>0</v>
      </c>
      <c r="E52" s="6">
        <v>0</v>
      </c>
      <c r="F52" s="6">
        <v>0</v>
      </c>
      <c r="G52" s="6">
        <v>0</v>
      </c>
      <c r="H52" s="6">
        <v>0</v>
      </c>
      <c r="I52" s="6">
        <v>0</v>
      </c>
      <c r="J52" s="6">
        <v>0</v>
      </c>
      <c r="K52" s="6">
        <v>0</v>
      </c>
      <c r="L52" s="6">
        <v>0</v>
      </c>
    </row>
    <row r="53" spans="1:12" s="3" customFormat="1" ht="13.5" x14ac:dyDescent="0.2">
      <c r="A53" s="15" t="s">
        <v>38</v>
      </c>
      <c r="B53" s="15"/>
      <c r="C53" s="6">
        <v>0</v>
      </c>
      <c r="D53" s="6">
        <v>0</v>
      </c>
      <c r="E53" s="6">
        <v>0</v>
      </c>
      <c r="F53" s="6">
        <v>0</v>
      </c>
      <c r="G53" s="6">
        <v>0</v>
      </c>
      <c r="H53" s="6">
        <v>0</v>
      </c>
      <c r="I53" s="6">
        <v>0</v>
      </c>
      <c r="J53" s="6">
        <v>0</v>
      </c>
      <c r="K53" s="6">
        <v>0</v>
      </c>
      <c r="L53" s="6">
        <v>0</v>
      </c>
    </row>
    <row r="54" spans="1:12" s="3" customFormat="1" ht="13.5" x14ac:dyDescent="0.2">
      <c r="A54" s="15"/>
      <c r="B54" s="15"/>
      <c r="C54" s="6"/>
      <c r="D54" s="6"/>
      <c r="E54" s="6"/>
      <c r="F54" s="6"/>
      <c r="G54" s="6"/>
      <c r="H54" s="6"/>
      <c r="I54" s="6"/>
      <c r="J54" s="6"/>
      <c r="K54" s="6"/>
      <c r="L54" s="6"/>
    </row>
    <row r="55" spans="1:12" s="3" customFormat="1" ht="13.5" x14ac:dyDescent="0.2">
      <c r="A55" s="8" t="s">
        <v>39</v>
      </c>
      <c r="B55" s="15"/>
      <c r="C55" s="9">
        <v>999.69620358006739</v>
      </c>
      <c r="D55" s="9">
        <v>1229.7716206316684</v>
      </c>
      <c r="E55" s="9">
        <v>1367.4498062323739</v>
      </c>
      <c r="F55" s="9">
        <v>1635.7358730404915</v>
      </c>
      <c r="G55" s="9">
        <v>1824.284941502005</v>
      </c>
      <c r="H55" s="9">
        <v>2103.5756575512783</v>
      </c>
      <c r="I55" s="9">
        <v>2063.7722149121946</v>
      </c>
      <c r="J55" s="9">
        <v>2227.7963448019568</v>
      </c>
      <c r="K55" s="9">
        <v>2335.9983331453236</v>
      </c>
      <c r="L55" s="9">
        <v>2359.6395760051237</v>
      </c>
    </row>
    <row r="57" spans="1:12" s="3" customFormat="1" ht="20.25" x14ac:dyDescent="0.2">
      <c r="A57" s="16" t="s">
        <v>40</v>
      </c>
      <c r="C57" s="6"/>
      <c r="D57" s="6"/>
      <c r="E57" s="6"/>
      <c r="F57" s="6"/>
      <c r="G57" s="6"/>
      <c r="H57" s="6"/>
      <c r="I57" s="6"/>
      <c r="J57" s="6"/>
      <c r="K57" s="6"/>
      <c r="L57" s="6"/>
    </row>
    <row r="58" spans="1:12" s="3" customFormat="1" ht="13.5" x14ac:dyDescent="0.2">
      <c r="A58" s="3" t="s">
        <v>41</v>
      </c>
      <c r="C58" s="6">
        <v>54140.481909620714</v>
      </c>
      <c r="D58" s="6">
        <v>52919.339345514476</v>
      </c>
      <c r="E58" s="6">
        <v>52161.622588229671</v>
      </c>
      <c r="F58" s="6">
        <v>53575.273033218888</v>
      </c>
      <c r="G58" s="6">
        <v>54760.252049148694</v>
      </c>
      <c r="H58" s="6">
        <v>51530.875347309018</v>
      </c>
      <c r="I58" s="6">
        <v>55094.303058988968</v>
      </c>
      <c r="J58" s="6">
        <v>51902.290038812462</v>
      </c>
      <c r="K58" s="6">
        <v>52304.970717493074</v>
      </c>
      <c r="L58" s="6">
        <v>52308.751313652429</v>
      </c>
    </row>
    <row r="59" spans="1:12" s="3" customFormat="1" ht="13.5" x14ac:dyDescent="0.2">
      <c r="A59" s="1"/>
      <c r="B59" s="1"/>
      <c r="C59" s="1"/>
      <c r="D59" s="1"/>
      <c r="E59" s="1"/>
      <c r="F59" s="1"/>
      <c r="G59" s="1"/>
      <c r="H59" s="1"/>
      <c r="I59" s="1"/>
      <c r="J59" s="1"/>
      <c r="K59" s="1"/>
      <c r="L59" s="1"/>
    </row>
    <row r="60" spans="1:12" s="3" customFormat="1" ht="20.25" x14ac:dyDescent="0.2">
      <c r="A60" s="16" t="s">
        <v>42</v>
      </c>
      <c r="B60" s="1"/>
      <c r="C60" s="1"/>
      <c r="D60" s="1"/>
      <c r="E60" s="1"/>
      <c r="F60" s="1"/>
      <c r="G60" s="1"/>
      <c r="H60" s="1"/>
      <c r="I60" s="1"/>
      <c r="J60" s="1"/>
      <c r="K60" s="1"/>
      <c r="L60" s="1"/>
    </row>
    <row r="61" spans="1:12" s="3" customFormat="1" ht="13.5" x14ac:dyDescent="0.2">
      <c r="A61" s="1" t="s">
        <v>43</v>
      </c>
      <c r="B61" s="1"/>
      <c r="C61" s="6">
        <v>54158.508464337938</v>
      </c>
      <c r="D61" s="6">
        <v>52944.180469089915</v>
      </c>
      <c r="E61" s="6">
        <v>52196.202436282096</v>
      </c>
      <c r="F61" s="6">
        <v>53622.988757633408</v>
      </c>
      <c r="G61" s="6">
        <v>54824.804278947246</v>
      </c>
      <c r="H61" s="6">
        <v>51611.837914656993</v>
      </c>
      <c r="I61" s="6">
        <v>55191.331358721975</v>
      </c>
      <c r="J61" s="6">
        <v>52017.618488924563</v>
      </c>
      <c r="K61" s="6">
        <v>52436.456784103524</v>
      </c>
      <c r="L61" s="6">
        <v>52455.59543838758</v>
      </c>
    </row>
    <row r="62" spans="1:12" s="3" customFormat="1" ht="13.5" x14ac:dyDescent="0.2">
      <c r="A62" s="8" t="s">
        <v>44</v>
      </c>
      <c r="C62" s="6">
        <v>53901.248053556126</v>
      </c>
      <c r="D62" s="6">
        <v>52500.703765616505</v>
      </c>
      <c r="E62" s="6">
        <v>51676.382222816435</v>
      </c>
      <c r="F62" s="6">
        <v>53165.357505274187</v>
      </c>
      <c r="G62" s="6">
        <v>54399.89798208687</v>
      </c>
      <c r="H62" s="6">
        <v>51255.388066618187</v>
      </c>
      <c r="I62" s="6">
        <v>55136.083696306931</v>
      </c>
      <c r="J62" s="6">
        <v>51637.413836810003</v>
      </c>
      <c r="K62" s="6">
        <v>52221.359611775188</v>
      </c>
      <c r="L62" s="6">
        <v>52167.925422015425</v>
      </c>
    </row>
    <row r="63" spans="1:12" s="4" customFormat="1" ht="20.25" x14ac:dyDescent="0.2">
      <c r="A63" s="3"/>
      <c r="B63" s="3"/>
      <c r="C63" s="3"/>
      <c r="D63" s="3"/>
      <c r="E63" s="3"/>
      <c r="F63" s="3"/>
      <c r="G63" s="3"/>
      <c r="H63" s="3"/>
      <c r="I63" s="3"/>
      <c r="J63" s="3"/>
      <c r="K63" s="3"/>
      <c r="L63" s="3"/>
    </row>
    <row r="64" spans="1:12" s="3" customFormat="1" ht="21" thickBot="1" x14ac:dyDescent="0.25">
      <c r="A64" s="10" t="s">
        <v>45</v>
      </c>
      <c r="B64" s="11"/>
      <c r="C64" s="12">
        <v>1.8546809947457471E-2</v>
      </c>
      <c r="D64" s="12">
        <v>2.3423907346496641E-2</v>
      </c>
      <c r="E64" s="12">
        <v>2.6461794487397574E-2</v>
      </c>
      <c r="F64" s="12">
        <v>3.0766949566326546E-2</v>
      </c>
      <c r="G64" s="12">
        <v>3.3534712548591854E-2</v>
      </c>
      <c r="H64" s="12">
        <v>4.1041063913460123E-2</v>
      </c>
      <c r="I64" s="12">
        <v>3.7430518755731432E-2</v>
      </c>
      <c r="J64" s="12">
        <v>4.3143065836768545E-2</v>
      </c>
      <c r="K64" s="12">
        <v>4.4732621871809493E-2</v>
      </c>
      <c r="L64" s="12">
        <v>4.5231616111177202E-2</v>
      </c>
    </row>
    <row r="65" spans="1:27" s="3" customFormat="1" ht="15" customHeight="1" x14ac:dyDescent="0.2">
      <c r="A65" s="3" t="s">
        <v>46</v>
      </c>
    </row>
    <row r="66" spans="1:27" s="3" customFormat="1" ht="22.5" customHeight="1" x14ac:dyDescent="0.2">
      <c r="J66" s="144" t="s">
        <v>47</v>
      </c>
      <c r="K66" s="144"/>
      <c r="L66" s="144"/>
      <c r="M66" s="144"/>
      <c r="N66" s="144"/>
      <c r="O66" s="144"/>
      <c r="P66" s="144"/>
      <c r="Q66" s="144"/>
      <c r="R66" s="17"/>
      <c r="S66" s="5"/>
      <c r="AA66" s="8"/>
    </row>
    <row r="67" spans="1:27" s="3" customFormat="1" ht="22.5" customHeight="1" x14ac:dyDescent="0.2">
      <c r="D67" s="18" t="s">
        <v>48</v>
      </c>
      <c r="E67" s="19"/>
      <c r="F67" s="20"/>
      <c r="G67" s="20"/>
      <c r="H67" s="20"/>
      <c r="I67" s="21"/>
      <c r="J67" s="144" t="s">
        <v>49</v>
      </c>
      <c r="K67" s="144"/>
      <c r="L67" s="144" t="s">
        <v>50</v>
      </c>
      <c r="M67" s="144"/>
      <c r="N67" s="144" t="s">
        <v>51</v>
      </c>
      <c r="O67" s="144"/>
      <c r="P67" s="144" t="s">
        <v>52</v>
      </c>
      <c r="Q67" s="144"/>
      <c r="R67" s="22"/>
      <c r="S67" s="23" t="s">
        <v>53</v>
      </c>
    </row>
    <row r="68" spans="1:27" s="3" customFormat="1" ht="22.5" customHeight="1" x14ac:dyDescent="0.2">
      <c r="D68" s="25">
        <v>2.4E-2</v>
      </c>
      <c r="J68" s="143">
        <v>4.7200000000000006E-2</v>
      </c>
      <c r="K68" s="143"/>
      <c r="L68" s="143">
        <v>5.8800000000000005E-2</v>
      </c>
      <c r="M68" s="143"/>
      <c r="N68" s="143">
        <v>7.6200000000000018E-2</v>
      </c>
      <c r="O68" s="143"/>
      <c r="P68" s="143">
        <v>9.9400000000000016E-2</v>
      </c>
      <c r="Q68" s="143"/>
      <c r="R68" s="26"/>
      <c r="S68" s="27">
        <v>0.14000000000000001</v>
      </c>
    </row>
    <row r="69" spans="1:27" s="28" customFormat="1" ht="15" customHeight="1" x14ac:dyDescent="0.2"/>
    <row r="72" spans="1:27" ht="15" customHeight="1" x14ac:dyDescent="0.2">
      <c r="A72" s="3"/>
      <c r="B72" s="3"/>
      <c r="C72" s="6"/>
      <c r="D72" s="6"/>
      <c r="E72" s="6"/>
      <c r="F72" s="6"/>
      <c r="G72" s="6"/>
      <c r="H72" s="6"/>
      <c r="I72" s="6"/>
      <c r="J72" s="6"/>
      <c r="K72" s="6"/>
      <c r="L72" s="6"/>
      <c r="M72" s="6"/>
      <c r="N72" s="6"/>
      <c r="O72" s="6"/>
      <c r="P72" s="6"/>
      <c r="Q72" s="6"/>
      <c r="R72" s="6"/>
      <c r="S72" s="6"/>
    </row>
    <row r="73" spans="1:27" s="28" customFormat="1" ht="15" customHeight="1" x14ac:dyDescent="0.2"/>
    <row r="74" spans="1:27" s="28" customFormat="1" ht="15" customHeight="1" x14ac:dyDescent="0.2"/>
    <row r="75" spans="1:27" s="28" customFormat="1" ht="15" customHeight="1" x14ac:dyDescent="0.2"/>
    <row r="76" spans="1:27" s="28" customFormat="1" ht="15" customHeight="1" x14ac:dyDescent="0.2"/>
    <row r="77" spans="1:27" s="28" customFormat="1" ht="15" customHeight="1" x14ac:dyDescent="0.2"/>
    <row r="78" spans="1:27" s="28" customFormat="1" ht="15" customHeight="1" x14ac:dyDescent="0.2"/>
    <row r="79" spans="1:27" s="28" customFormat="1" ht="15" customHeight="1" x14ac:dyDescent="0.2">
      <c r="T79" s="29"/>
    </row>
    <row r="80" spans="1:27" s="28" customFormat="1" ht="15" customHeight="1" x14ac:dyDescent="0.2"/>
    <row r="81" spans="1:1" s="28" customFormat="1" ht="13.5" x14ac:dyDescent="0.2"/>
    <row r="82" spans="1:1" s="28" customFormat="1" ht="13.5" x14ac:dyDescent="0.2"/>
    <row r="83" spans="1:1" s="28" customFormat="1" ht="13.5" x14ac:dyDescent="0.2"/>
    <row r="84" spans="1:1" s="28" customFormat="1" ht="13.5" x14ac:dyDescent="0.2"/>
    <row r="85" spans="1:1" s="3" customFormat="1" ht="13.5" x14ac:dyDescent="0.2"/>
    <row r="86" spans="1:1" s="3" customFormat="1" ht="13.5" x14ac:dyDescent="0.2"/>
    <row r="87" spans="1:1" s="3" customFormat="1" ht="13.5" x14ac:dyDescent="0.2"/>
    <row r="88" spans="1:1" s="3" customFormat="1" ht="13.5" x14ac:dyDescent="0.2"/>
    <row r="90" spans="1:1" s="28" customFormat="1" ht="13.5" x14ac:dyDescent="0.2">
      <c r="A90" s="30"/>
    </row>
    <row r="98" s="28" customFormat="1" ht="13.5" x14ac:dyDescent="0.2"/>
    <row r="99" s="28" customFormat="1" ht="13.5" x14ac:dyDescent="0.2"/>
    <row r="100" s="28" customFormat="1" ht="13.5" x14ac:dyDescent="0.2"/>
    <row r="101" s="28" customFormat="1" ht="13.5" x14ac:dyDescent="0.2"/>
    <row r="200" spans="1:2" s="3" customFormat="1" ht="13.5" x14ac:dyDescent="0.2">
      <c r="A200" s="31">
        <v>41.868000000000002</v>
      </c>
      <c r="B200" s="8" t="s">
        <v>54</v>
      </c>
    </row>
    <row r="201" spans="1:2" s="3" customFormat="1" ht="13.5" x14ac:dyDescent="0.2">
      <c r="A201" s="31">
        <v>10</v>
      </c>
      <c r="B201" s="8" t="s">
        <v>55</v>
      </c>
    </row>
    <row r="202" spans="1:2" s="3" customFormat="1" ht="13.5" x14ac:dyDescent="0.2">
      <c r="A202" s="31">
        <v>1</v>
      </c>
      <c r="B202" s="8" t="s">
        <v>56</v>
      </c>
    </row>
    <row r="203" spans="1:2" s="3" customFormat="1" ht="13.5" x14ac:dyDescent="0.2">
      <c r="A203" s="31">
        <v>11.63</v>
      </c>
      <c r="B203" s="8" t="s">
        <v>57</v>
      </c>
    </row>
    <row r="204" spans="1:2" s="3" customFormat="1" ht="13.5" x14ac:dyDescent="0.2">
      <c r="A204" s="31">
        <v>39.68</v>
      </c>
      <c r="B204" s="8" t="s">
        <v>58</v>
      </c>
    </row>
  </sheetData>
  <mergeCells count="10">
    <mergeCell ref="J68:K68"/>
    <mergeCell ref="L68:M68"/>
    <mergeCell ref="N68:O68"/>
    <mergeCell ref="P68:Q68"/>
    <mergeCell ref="H1:K2"/>
    <mergeCell ref="J66:Q66"/>
    <mergeCell ref="J67:K67"/>
    <mergeCell ref="L67:M67"/>
    <mergeCell ref="N67:O67"/>
    <mergeCell ref="P67:Q67"/>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A204"/>
  <sheetViews>
    <sheetView workbookViewId="0"/>
  </sheetViews>
  <sheetFormatPr defaultColWidth="9.140625" defaultRowHeight="12.75" x14ac:dyDescent="0.2"/>
  <cols>
    <col min="1" max="19" width="11.42578125" style="1" customWidth="1"/>
    <col min="20" max="26" width="9.140625" style="1"/>
    <col min="27" max="27" width="11.28515625" style="1" bestFit="1" customWidth="1"/>
    <col min="28" max="16384" width="9.140625" style="1"/>
  </cols>
  <sheetData>
    <row r="1" spans="1:27" ht="12.75" customHeight="1" x14ac:dyDescent="0.2">
      <c r="A1" s="88" t="s">
        <v>135</v>
      </c>
      <c r="H1" s="142" t="s">
        <v>79</v>
      </c>
      <c r="I1" s="142"/>
      <c r="J1" s="142"/>
      <c r="K1" s="142"/>
      <c r="AA1" s="2">
        <v>1</v>
      </c>
    </row>
    <row r="2" spans="1:27" ht="12.75" customHeight="1" x14ac:dyDescent="0.2">
      <c r="A2" s="102"/>
      <c r="B2" s="103"/>
      <c r="H2" s="142"/>
      <c r="I2" s="142"/>
      <c r="J2" s="142"/>
      <c r="K2" s="142"/>
    </row>
    <row r="4" spans="1:27" s="3" customFormat="1" ht="22.5" customHeight="1" x14ac:dyDescent="0.2"/>
    <row r="5" spans="1:27" s="4" customFormat="1" ht="27" customHeight="1" x14ac:dyDescent="0.2">
      <c r="C5" s="5">
        <v>2004</v>
      </c>
      <c r="D5" s="5">
        <v>2005</v>
      </c>
      <c r="E5" s="5">
        <v>2006</v>
      </c>
      <c r="F5" s="5">
        <v>2007</v>
      </c>
      <c r="G5" s="5">
        <v>2008</v>
      </c>
      <c r="H5" s="5">
        <v>2009</v>
      </c>
      <c r="I5" s="5">
        <v>2010</v>
      </c>
      <c r="J5" s="5">
        <v>2011</v>
      </c>
      <c r="K5" s="5">
        <v>2012</v>
      </c>
      <c r="L5" s="5">
        <v>2013</v>
      </c>
    </row>
    <row r="6" spans="1:27" s="4" customFormat="1" ht="27" customHeight="1" x14ac:dyDescent="0.2">
      <c r="A6" s="5" t="s">
        <v>1</v>
      </c>
    </row>
    <row r="7" spans="1:27" s="3" customFormat="1" ht="15" customHeight="1" x14ac:dyDescent="0.2">
      <c r="A7" s="3" t="s">
        <v>2</v>
      </c>
      <c r="C7" s="6">
        <v>3207.7960709624276</v>
      </c>
      <c r="D7" s="6">
        <v>3241.4973298979394</v>
      </c>
      <c r="E7" s="6">
        <v>3260.6553636603471</v>
      </c>
      <c r="F7" s="6">
        <v>3318.8689237701328</v>
      </c>
      <c r="G7" s="6">
        <v>3347.695858559603</v>
      </c>
      <c r="H7" s="6">
        <v>3368.2961014829702</v>
      </c>
      <c r="I7" s="6">
        <v>3403.0235175551811</v>
      </c>
      <c r="J7" s="6">
        <v>3415.6065480549537</v>
      </c>
      <c r="K7" s="6">
        <v>3456.9985279022167</v>
      </c>
      <c r="L7" s="6">
        <v>3496.2581531819887</v>
      </c>
    </row>
    <row r="8" spans="1:27" s="3" customFormat="1" ht="15" customHeight="1" x14ac:dyDescent="0.2">
      <c r="A8" s="3" t="s">
        <v>3</v>
      </c>
      <c r="C8" s="6">
        <v>74.912361928698971</v>
      </c>
      <c r="D8" s="6">
        <v>112.78307078202145</v>
      </c>
      <c r="E8" s="6">
        <v>145.58776670308467</v>
      </c>
      <c r="F8" s="6">
        <v>166.66302775914031</v>
      </c>
      <c r="G8" s="6">
        <v>173.14499422781969</v>
      </c>
      <c r="H8" s="6">
        <v>173.71005609879933</v>
      </c>
      <c r="I8" s="6">
        <v>174.9697962331939</v>
      </c>
      <c r="J8" s="6">
        <v>179.45686370560821</v>
      </c>
      <c r="K8" s="6">
        <v>207.15132529760839</v>
      </c>
      <c r="L8" s="6">
        <v>258.89759904755601</v>
      </c>
    </row>
    <row r="9" spans="1:27" s="3" customFormat="1" ht="15" customHeight="1" x14ac:dyDescent="0.2">
      <c r="A9" s="3" t="s">
        <v>4</v>
      </c>
      <c r="C9" s="6">
        <v>1.5845227858985382</v>
      </c>
      <c r="D9" s="6">
        <v>1.8072226999140153</v>
      </c>
      <c r="E9" s="6">
        <v>1.9249355116079108</v>
      </c>
      <c r="F9" s="6">
        <v>2.0840928632846087</v>
      </c>
      <c r="G9" s="6">
        <v>2.589853826311264</v>
      </c>
      <c r="H9" s="6">
        <v>4.2058469475494409</v>
      </c>
      <c r="I9" s="6">
        <v>7.6365434221840074</v>
      </c>
      <c r="J9" s="6">
        <v>14.96732588134136</v>
      </c>
      <c r="K9" s="6">
        <v>29.018314703353397</v>
      </c>
      <c r="L9" s="6">
        <v>50.056405846947541</v>
      </c>
    </row>
    <row r="10" spans="1:27" s="3" customFormat="1" ht="15" customHeight="1" x14ac:dyDescent="0.2">
      <c r="A10" s="3" t="s">
        <v>5</v>
      </c>
      <c r="C10" s="6">
        <v>146.14264832330178</v>
      </c>
      <c r="D10" s="6">
        <v>165.70326741186585</v>
      </c>
      <c r="E10" s="6">
        <v>218.02708512467754</v>
      </c>
      <c r="F10" s="6">
        <v>273.46010318142731</v>
      </c>
      <c r="G10" s="6">
        <v>286.49286328460875</v>
      </c>
      <c r="H10" s="6">
        <v>293.54866723989682</v>
      </c>
      <c r="I10" s="6">
        <v>307.09509888220117</v>
      </c>
      <c r="J10" s="6">
        <v>315.31246775580394</v>
      </c>
      <c r="K10" s="6">
        <v>320.42553740326741</v>
      </c>
      <c r="L10" s="6">
        <v>323.250988822012</v>
      </c>
    </row>
    <row r="11" spans="1:27" s="3" customFormat="1" ht="15" customHeight="1" x14ac:dyDescent="0.2">
      <c r="A11" s="3" t="s">
        <v>6</v>
      </c>
      <c r="C11" s="6">
        <v>30.960189165949718</v>
      </c>
      <c r="D11" s="6">
        <v>56.06354256233935</v>
      </c>
      <c r="E11" s="6">
        <v>72.278589853826503</v>
      </c>
      <c r="F11" s="6">
        <v>85.261220980223726</v>
      </c>
      <c r="G11" s="6">
        <v>83.438607050731108</v>
      </c>
      <c r="H11" s="6">
        <v>74.291573516766746</v>
      </c>
      <c r="I11" s="7">
        <v>76.690713671538731</v>
      </c>
      <c r="J11" s="6">
        <v>72.033361994841044</v>
      </c>
      <c r="K11" s="6">
        <v>75.845743766121956</v>
      </c>
      <c r="L11" s="6">
        <v>75.276182287188306</v>
      </c>
    </row>
    <row r="12" spans="1:27" s="3" customFormat="1" ht="15" customHeight="1" x14ac:dyDescent="0.2">
      <c r="A12" s="8" t="s">
        <v>7</v>
      </c>
      <c r="B12" s="8"/>
      <c r="C12" s="9">
        <v>3461.3957931662767</v>
      </c>
      <c r="D12" s="9">
        <v>3577.8544333540799</v>
      </c>
      <c r="E12" s="9">
        <v>3698.4737408535434</v>
      </c>
      <c r="F12" s="9">
        <v>3846.3373685542088</v>
      </c>
      <c r="G12" s="9">
        <v>3893.3621769490737</v>
      </c>
      <c r="H12" s="9">
        <v>3914.0522452859827</v>
      </c>
      <c r="I12" s="9">
        <v>3969.4156697642984</v>
      </c>
      <c r="J12" s="9">
        <v>3997.3765673925482</v>
      </c>
      <c r="K12" s="9">
        <v>4089.4394490725676</v>
      </c>
      <c r="L12" s="9">
        <v>4203.7393291856924</v>
      </c>
    </row>
    <row r="13" spans="1:27" s="3" customFormat="1" ht="15" customHeight="1" x14ac:dyDescent="0.2">
      <c r="A13" s="3" t="s">
        <v>8</v>
      </c>
    </row>
    <row r="14" spans="1:27" s="3" customFormat="1" ht="15" customHeight="1" x14ac:dyDescent="0.2"/>
    <row r="15" spans="1:27" s="4" customFormat="1" ht="27" customHeight="1" x14ac:dyDescent="0.2">
      <c r="A15" s="5" t="s">
        <v>9</v>
      </c>
    </row>
    <row r="16" spans="1:27" s="3" customFormat="1" ht="15" customHeight="1" x14ac:dyDescent="0.2">
      <c r="A16" s="8" t="s">
        <v>10</v>
      </c>
      <c r="C16" s="9">
        <v>5591.4015477214107</v>
      </c>
      <c r="D16" s="9">
        <v>5737.8331900257954</v>
      </c>
      <c r="E16" s="9">
        <v>5928.5468615649179</v>
      </c>
      <c r="F16" s="9">
        <v>5952.7944969905411</v>
      </c>
      <c r="G16" s="9">
        <v>5967.5838349097166</v>
      </c>
      <c r="H16" s="9">
        <v>5769.1315563198623</v>
      </c>
      <c r="I16" s="9">
        <v>6041.6165090283748</v>
      </c>
      <c r="J16" s="9">
        <v>6059.2433361994836</v>
      </c>
      <c r="K16" s="9">
        <v>6150.9888220120374</v>
      </c>
      <c r="L16" s="9">
        <v>6174.6345657781594</v>
      </c>
    </row>
    <row r="17" spans="1:12" s="3" customFormat="1" ht="13.5" x14ac:dyDescent="0.2"/>
    <row r="18" spans="1:12" s="4" customFormat="1" ht="21" thickBot="1" x14ac:dyDescent="0.25">
      <c r="A18" s="10" t="s">
        <v>11</v>
      </c>
      <c r="B18" s="11"/>
      <c r="C18" s="12">
        <v>0.61905691509078853</v>
      </c>
      <c r="D18" s="12">
        <v>0.623554975347409</v>
      </c>
      <c r="E18" s="12">
        <v>0.62384152933511305</v>
      </c>
      <c r="F18" s="12">
        <v>0.64613978703594421</v>
      </c>
      <c r="G18" s="12">
        <v>0.65241851386709115</v>
      </c>
      <c r="H18" s="12">
        <v>0.67844738971124496</v>
      </c>
      <c r="I18" s="12">
        <v>0.65701218603209033</v>
      </c>
      <c r="J18" s="12">
        <v>0.65971547033128519</v>
      </c>
      <c r="K18" s="12">
        <v>0.66484260781584048</v>
      </c>
      <c r="L18" s="12">
        <v>0.68080779265613356</v>
      </c>
    </row>
    <row r="19" spans="1:12" s="3" customFormat="1" ht="13.5" x14ac:dyDescent="0.2"/>
    <row r="20" spans="1:12" s="4" customFormat="1" ht="20.25" x14ac:dyDescent="0.2">
      <c r="A20" s="5" t="s">
        <v>12</v>
      </c>
    </row>
    <row r="21" spans="1:12" s="3" customFormat="1" ht="13.5" x14ac:dyDescent="0.2">
      <c r="A21" s="3" t="s">
        <v>13</v>
      </c>
      <c r="C21" s="6">
        <v>1.2897678417884779</v>
      </c>
      <c r="D21" s="6">
        <v>1.2037833190025795</v>
      </c>
      <c r="E21" s="6">
        <v>1.2037833190025795</v>
      </c>
      <c r="F21" s="6">
        <v>1.1177987962166811</v>
      </c>
      <c r="G21" s="6">
        <v>1.5477214101461736</v>
      </c>
      <c r="H21" s="6">
        <v>1.6337059329320722</v>
      </c>
      <c r="I21" s="6">
        <v>1.6337059329320722</v>
      </c>
      <c r="J21" s="6">
        <v>1.6337059329320722</v>
      </c>
      <c r="K21" s="6">
        <v>1.6337059329320722</v>
      </c>
      <c r="L21" s="6">
        <v>1.6337059329320722</v>
      </c>
    </row>
    <row r="22" spans="1:12" s="3" customFormat="1" ht="13.5" x14ac:dyDescent="0.2">
      <c r="A22" s="3" t="s">
        <v>14</v>
      </c>
      <c r="C22" s="6">
        <v>300.25795356835766</v>
      </c>
      <c r="D22" s="6">
        <v>294.067067927773</v>
      </c>
      <c r="E22" s="6">
        <v>302.83748925193464</v>
      </c>
      <c r="F22" s="6">
        <v>300.51590713671538</v>
      </c>
      <c r="G22" s="6">
        <v>297.85038693035256</v>
      </c>
      <c r="H22" s="6">
        <v>283.66294067067929</v>
      </c>
      <c r="I22" s="6">
        <v>295.09888220120376</v>
      </c>
      <c r="J22" s="6">
        <v>267.92777300085987</v>
      </c>
      <c r="K22" s="6">
        <v>262.25279449699053</v>
      </c>
      <c r="L22" s="6">
        <v>264.7463456577816</v>
      </c>
    </row>
    <row r="23" spans="1:12" s="3" customFormat="1" ht="13.5" x14ac:dyDescent="0.2">
      <c r="A23" s="3" t="s">
        <v>15</v>
      </c>
      <c r="C23" s="6">
        <v>15.17916845801089</v>
      </c>
      <c r="D23" s="6">
        <v>49.530114243776787</v>
      </c>
      <c r="E23" s="6">
        <v>253.88699165530713</v>
      </c>
      <c r="F23" s="6">
        <v>322.12843498003389</v>
      </c>
      <c r="G23" s="6">
        <v>395.15665825212375</v>
      </c>
      <c r="H23" s="6">
        <v>510.93596206150039</v>
      </c>
      <c r="I23" s="6">
        <v>495.24147676458449</v>
      </c>
      <c r="J23" s="6">
        <v>497.62489784920774</v>
      </c>
      <c r="K23" s="6">
        <v>489.14021165701649</v>
      </c>
      <c r="L23" s="6">
        <v>488.3171046913414</v>
      </c>
    </row>
    <row r="24" spans="1:12" s="3" customFormat="1" ht="13.5" x14ac:dyDescent="0.2">
      <c r="A24" s="3" t="s">
        <v>16</v>
      </c>
      <c r="C24" s="6">
        <v>15.17916845801089</v>
      </c>
      <c r="D24" s="6">
        <v>49.530114243776787</v>
      </c>
      <c r="E24" s="6">
        <v>253.88699165530713</v>
      </c>
      <c r="F24" s="6">
        <v>322.12843498003389</v>
      </c>
      <c r="G24" s="6">
        <v>395.15665825212375</v>
      </c>
      <c r="H24" s="6">
        <v>510.93596206150039</v>
      </c>
      <c r="I24" s="7">
        <v>495.24147676458449</v>
      </c>
      <c r="J24" s="6">
        <v>407.26868216198903</v>
      </c>
      <c r="K24" s="6">
        <v>422.11021359166904</v>
      </c>
      <c r="L24" s="6">
        <v>416.80339525839776</v>
      </c>
    </row>
    <row r="25" spans="1:12" s="3" customFormat="1" ht="13.5" x14ac:dyDescent="0.2">
      <c r="A25" s="8" t="s">
        <v>17</v>
      </c>
      <c r="C25" s="9">
        <v>203.05203017881382</v>
      </c>
      <c r="D25" s="9">
        <v>233.43739211468605</v>
      </c>
      <c r="E25" s="9">
        <v>443.22365949519838</v>
      </c>
      <c r="F25" s="9">
        <v>511.25914654821833</v>
      </c>
      <c r="G25" s="9">
        <v>583.38193137653582</v>
      </c>
      <c r="H25" s="9">
        <v>696.86088014540303</v>
      </c>
      <c r="I25" s="9">
        <v>690.4341009262821</v>
      </c>
      <c r="J25" s="9">
        <v>591.81453919995329</v>
      </c>
      <c r="K25" s="9">
        <v>597.09690716298451</v>
      </c>
      <c r="L25" s="9">
        <v>594.15510789732832</v>
      </c>
    </row>
    <row r="26" spans="1:12" s="3" customFormat="1" ht="13.5" x14ac:dyDescent="0.2">
      <c r="C26" s="6"/>
      <c r="D26" s="6"/>
      <c r="E26" s="6"/>
      <c r="F26" s="6"/>
      <c r="G26" s="6"/>
      <c r="H26" s="6"/>
      <c r="I26" s="6"/>
      <c r="J26" s="6"/>
      <c r="K26" s="6"/>
      <c r="L26" s="6"/>
    </row>
    <row r="27" spans="1:12" s="4" customFormat="1" ht="20.25" x14ac:dyDescent="0.2">
      <c r="A27" s="5" t="s">
        <v>18</v>
      </c>
      <c r="C27" s="13"/>
      <c r="D27" s="13"/>
      <c r="E27" s="13"/>
      <c r="F27" s="13"/>
      <c r="G27" s="13"/>
      <c r="H27" s="13"/>
      <c r="I27" s="13"/>
      <c r="J27" s="13"/>
      <c r="K27" s="13"/>
      <c r="L27" s="13"/>
    </row>
    <row r="28" spans="1:12" s="3" customFormat="1" ht="13.5" x14ac:dyDescent="0.2">
      <c r="A28" s="8" t="s">
        <v>19</v>
      </c>
      <c r="C28" s="9">
        <v>7977.3985245294753</v>
      </c>
      <c r="D28" s="9">
        <v>8236.5560051389712</v>
      </c>
      <c r="E28" s="9">
        <v>7996.7598300999425</v>
      </c>
      <c r="F28" s="9">
        <v>8147.8378072930163</v>
      </c>
      <c r="G28" s="9">
        <v>7803.7073413513881</v>
      </c>
      <c r="H28" s="9">
        <v>7697.923637613234</v>
      </c>
      <c r="I28" s="9">
        <v>7927.8296109004395</v>
      </c>
      <c r="J28" s="9">
        <v>7674.012592508614</v>
      </c>
      <c r="K28" s="9">
        <v>7648.5555169020727</v>
      </c>
      <c r="L28" s="9">
        <v>7970.6616160126368</v>
      </c>
    </row>
    <row r="29" spans="1:12" s="3" customFormat="1" ht="13.5" x14ac:dyDescent="0.2"/>
    <row r="30" spans="1:12" s="4" customFormat="1" ht="21" thickBot="1" x14ac:dyDescent="0.25">
      <c r="A30" s="10" t="s">
        <v>20</v>
      </c>
      <c r="B30" s="11"/>
      <c r="C30" s="12">
        <v>2.5453414362395826E-2</v>
      </c>
      <c r="D30" s="12">
        <v>2.8341626277905384E-2</v>
      </c>
      <c r="E30" s="12">
        <v>5.5425405903388125E-2</v>
      </c>
      <c r="F30" s="12">
        <v>6.2747830607354185E-2</v>
      </c>
      <c r="G30" s="12">
        <v>7.4757023278567758E-2</v>
      </c>
      <c r="H30" s="12">
        <v>9.0525823969003022E-2</v>
      </c>
      <c r="I30" s="12">
        <v>8.708992685425071E-2</v>
      </c>
      <c r="J30" s="12">
        <v>7.7119307802242049E-2</v>
      </c>
      <c r="K30" s="12">
        <v>7.8066623932257106E-2</v>
      </c>
      <c r="L30" s="12">
        <v>7.4542758998036279E-2</v>
      </c>
    </row>
    <row r="31" spans="1:12" s="3" customFormat="1" ht="13.5" x14ac:dyDescent="0.2"/>
    <row r="32" spans="1:12" s="4" customFormat="1" ht="20.25" x14ac:dyDescent="0.2">
      <c r="A32" s="5" t="s">
        <v>21</v>
      </c>
    </row>
    <row r="33" spans="1:12" s="3" customFormat="1" ht="13.5" x14ac:dyDescent="0.2">
      <c r="A33" s="3" t="s">
        <v>22</v>
      </c>
      <c r="C33" s="6">
        <v>2410.5747635425623</v>
      </c>
      <c r="D33" s="6">
        <v>2818.9964698576478</v>
      </c>
      <c r="E33" s="6">
        <v>2769.8471386261585</v>
      </c>
      <c r="F33" s="6">
        <v>2927.0314989968469</v>
      </c>
      <c r="G33" s="6">
        <v>3010.6199818477121</v>
      </c>
      <c r="H33" s="6">
        <v>3052.0638578389221</v>
      </c>
      <c r="I33" s="7">
        <v>3440.7568930925763</v>
      </c>
      <c r="J33" s="6">
        <v>3230.9366360514182</v>
      </c>
      <c r="K33" s="6">
        <v>3446.5041713876894</v>
      </c>
      <c r="L33" s="6">
        <v>3570.5406038080546</v>
      </c>
    </row>
    <row r="34" spans="1:12" s="3" customFormat="1" ht="13.5" x14ac:dyDescent="0.2">
      <c r="A34" s="3" t="s">
        <v>23</v>
      </c>
      <c r="C34" s="6">
        <v>294.73583643833001</v>
      </c>
      <c r="D34" s="6">
        <v>314.05846947549441</v>
      </c>
      <c r="E34" s="6">
        <v>400.83118372026371</v>
      </c>
      <c r="F34" s="6">
        <v>480.17579057991787</v>
      </c>
      <c r="G34" s="6">
        <v>610.82449603515806</v>
      </c>
      <c r="H34" s="6">
        <v>645.24218973918028</v>
      </c>
      <c r="I34" s="7">
        <v>864.74156873984907</v>
      </c>
      <c r="J34" s="6">
        <v>853.39638865004304</v>
      </c>
      <c r="K34" s="6">
        <v>874.39094296359985</v>
      </c>
      <c r="L34" s="6">
        <v>901.88210566542466</v>
      </c>
    </row>
    <row r="35" spans="1:12" s="3" customFormat="1" ht="13.5" x14ac:dyDescent="0.2">
      <c r="A35" s="3" t="s">
        <v>24</v>
      </c>
      <c r="C35" s="6">
        <v>0</v>
      </c>
      <c r="D35" s="6">
        <v>69.178892949269127</v>
      </c>
      <c r="E35" s="6">
        <v>76.204896388650042</v>
      </c>
      <c r="F35" s="6">
        <v>86.169530094582967</v>
      </c>
      <c r="G35" s="6">
        <v>100.20399828030952</v>
      </c>
      <c r="H35" s="6">
        <v>114.88630421324164</v>
      </c>
      <c r="I35" s="6">
        <v>118.06458856405847</v>
      </c>
      <c r="J35" s="6">
        <v>130.09219385210662</v>
      </c>
      <c r="K35" s="6">
        <v>144.75767841788476</v>
      </c>
      <c r="L35" s="6">
        <v>158.29336199484089</v>
      </c>
    </row>
    <row r="36" spans="1:12" s="3" customFormat="1" ht="13.5" x14ac:dyDescent="0.2">
      <c r="A36" s="8" t="s">
        <v>25</v>
      </c>
      <c r="C36" s="9">
        <v>2705.3105999808927</v>
      </c>
      <c r="D36" s="9">
        <v>3202.2338322824112</v>
      </c>
      <c r="E36" s="9">
        <v>3246.8832187350722</v>
      </c>
      <c r="F36" s="9">
        <v>3493.3768196713477</v>
      </c>
      <c r="G36" s="9">
        <v>3721.6484761631796</v>
      </c>
      <c r="H36" s="9">
        <v>3812.1923517913438</v>
      </c>
      <c r="I36" s="9">
        <v>4423.5630503964849</v>
      </c>
      <c r="J36" s="9">
        <v>4214.4252185535679</v>
      </c>
      <c r="K36" s="9">
        <v>4465.6527927691741</v>
      </c>
      <c r="L36" s="9">
        <v>4630.7160714683205</v>
      </c>
    </row>
    <row r="37" spans="1:12" s="3" customFormat="1" ht="13.5" x14ac:dyDescent="0.2">
      <c r="C37" s="6"/>
      <c r="D37" s="6"/>
      <c r="E37" s="6"/>
      <c r="F37" s="6"/>
      <c r="G37" s="6"/>
      <c r="H37" s="6"/>
      <c r="I37" s="6"/>
      <c r="J37" s="6"/>
      <c r="K37" s="6"/>
      <c r="L37" s="6"/>
    </row>
    <row r="38" spans="1:12" s="4" customFormat="1" ht="20.25" x14ac:dyDescent="0.2">
      <c r="A38" s="5" t="s">
        <v>26</v>
      </c>
      <c r="C38" s="13"/>
      <c r="D38" s="13"/>
      <c r="E38" s="13"/>
      <c r="F38" s="13"/>
      <c r="G38" s="13"/>
      <c r="H38" s="13"/>
      <c r="I38" s="13"/>
      <c r="J38" s="13"/>
      <c r="K38" s="13"/>
      <c r="L38" s="13"/>
    </row>
    <row r="39" spans="1:12" s="3" customFormat="1" ht="13.5" x14ac:dyDescent="0.2">
      <c r="A39" s="8" t="s">
        <v>27</v>
      </c>
      <c r="C39" s="9">
        <v>13403.956081016528</v>
      </c>
      <c r="D39" s="9">
        <v>14163.025510891373</v>
      </c>
      <c r="E39" s="9">
        <v>13820.153711713003</v>
      </c>
      <c r="F39" s="9">
        <v>13312.817585888984</v>
      </c>
      <c r="G39" s="9">
        <v>13898.658125537402</v>
      </c>
      <c r="H39" s="9">
        <v>13328.895084188402</v>
      </c>
      <c r="I39" s="9">
        <v>14500.960442199292</v>
      </c>
      <c r="J39" s="9">
        <v>13707.368337923952</v>
      </c>
      <c r="K39" s="9">
        <v>13762.854129167861</v>
      </c>
      <c r="L39" s="9">
        <v>13820.070977357409</v>
      </c>
    </row>
    <row r="40" spans="1:12" s="3" customFormat="1" ht="13.5" x14ac:dyDescent="0.2">
      <c r="A40" s="3" t="s">
        <v>28</v>
      </c>
    </row>
    <row r="41" spans="1:12" s="4" customFormat="1" ht="20.25" x14ac:dyDescent="0.2"/>
    <row r="42" spans="1:12" s="3" customFormat="1" ht="21" thickBot="1" x14ac:dyDescent="0.25">
      <c r="A42" s="10" t="s">
        <v>29</v>
      </c>
      <c r="B42" s="11"/>
      <c r="C42" s="12">
        <v>0.20182926470583659</v>
      </c>
      <c r="D42" s="12">
        <v>0.22609814758999705</v>
      </c>
      <c r="E42" s="12">
        <v>0.23493828552595905</v>
      </c>
      <c r="F42" s="12">
        <v>0.26240702218996653</v>
      </c>
      <c r="G42" s="12">
        <v>0.26777034462953087</v>
      </c>
      <c r="H42" s="12">
        <v>0.28600963003404634</v>
      </c>
      <c r="I42" s="12">
        <v>0.30505310789783685</v>
      </c>
      <c r="J42" s="12">
        <v>0.3074569176705923</v>
      </c>
      <c r="K42" s="12">
        <v>0.32447141783658351</v>
      </c>
      <c r="L42" s="12">
        <v>0.33507180093757943</v>
      </c>
    </row>
    <row r="43" spans="1:12" s="3" customFormat="1" ht="13.5" x14ac:dyDescent="0.2">
      <c r="C43" s="6"/>
      <c r="D43" s="6"/>
      <c r="E43" s="6"/>
      <c r="F43" s="6"/>
      <c r="G43" s="6"/>
      <c r="H43" s="6"/>
      <c r="I43" s="6"/>
      <c r="J43" s="6"/>
      <c r="K43" s="6"/>
      <c r="L43" s="6"/>
    </row>
    <row r="44" spans="1:12" s="3" customFormat="1" ht="20.25" x14ac:dyDescent="0.2">
      <c r="A44" s="14" t="s">
        <v>30</v>
      </c>
      <c r="C44" s="6"/>
      <c r="D44" s="6"/>
      <c r="E44" s="6"/>
      <c r="F44" s="6"/>
      <c r="G44" s="6"/>
      <c r="H44" s="6"/>
      <c r="I44" s="6"/>
      <c r="J44" s="6"/>
      <c r="K44" s="6"/>
      <c r="L44" s="6"/>
    </row>
    <row r="45" spans="1:12" s="3" customFormat="1" ht="13.5" x14ac:dyDescent="0.2">
      <c r="A45" s="15" t="s">
        <v>31</v>
      </c>
      <c r="B45" s="15"/>
      <c r="C45" s="6">
        <v>3274.720590997455</v>
      </c>
      <c r="D45" s="6">
        <v>3395.06497106502</v>
      </c>
      <c r="E45" s="6">
        <v>3510.2548885955021</v>
      </c>
      <c r="F45" s="6">
        <v>3658.2521704872515</v>
      </c>
      <c r="G45" s="6">
        <v>3706.585203161897</v>
      </c>
      <c r="H45" s="6">
        <v>3729.710730807456</v>
      </c>
      <c r="I45" s="6">
        <v>3775.8218355978906</v>
      </c>
      <c r="J45" s="6">
        <v>3814.4932856432138</v>
      </c>
      <c r="K45" s="6">
        <v>3916.0628025607461</v>
      </c>
      <c r="L45" s="6">
        <v>4028.0042881636527</v>
      </c>
    </row>
    <row r="46" spans="1:12" s="3" customFormat="1" ht="13.5" x14ac:dyDescent="0.2">
      <c r="A46" s="15" t="s">
        <v>32</v>
      </c>
      <c r="B46" s="15"/>
      <c r="C46" s="6">
        <v>2705.3105999808927</v>
      </c>
      <c r="D46" s="6">
        <v>3202.2338322824112</v>
      </c>
      <c r="E46" s="6">
        <v>3246.8832187350722</v>
      </c>
      <c r="F46" s="6">
        <v>3493.3768196713477</v>
      </c>
      <c r="G46" s="6">
        <v>3721.6484761631796</v>
      </c>
      <c r="H46" s="6">
        <v>3812.1923517913438</v>
      </c>
      <c r="I46" s="6">
        <v>4423.5630503964849</v>
      </c>
      <c r="J46" s="6">
        <v>4214.4252185535679</v>
      </c>
      <c r="K46" s="6">
        <v>4465.6527927691741</v>
      </c>
      <c r="L46" s="6">
        <v>4630.7160714683205</v>
      </c>
    </row>
    <row r="47" spans="1:12" s="3" customFormat="1" ht="13.5" x14ac:dyDescent="0.2">
      <c r="A47" s="15" t="s">
        <v>33</v>
      </c>
      <c r="B47" s="15"/>
      <c r="C47" s="6">
        <v>201.85437062683252</v>
      </c>
      <c r="D47" s="6">
        <v>232.31957653283683</v>
      </c>
      <c r="E47" s="6">
        <v>442.10584391334913</v>
      </c>
      <c r="F47" s="6">
        <v>510.21363304699094</v>
      </c>
      <c r="G47" s="6">
        <v>581.93363203930039</v>
      </c>
      <c r="H47" s="6">
        <v>695.2774765400269</v>
      </c>
      <c r="I47" s="6">
        <v>688.83531093099305</v>
      </c>
      <c r="J47" s="6">
        <v>590.15196391132292</v>
      </c>
      <c r="K47" s="6">
        <v>595.4868601034907</v>
      </c>
      <c r="L47" s="6">
        <v>592.53843628043739</v>
      </c>
    </row>
    <row r="48" spans="1:12" s="3" customFormat="1" ht="13.5" x14ac:dyDescent="0.2">
      <c r="A48" s="3" t="s">
        <v>34</v>
      </c>
      <c r="B48" s="15"/>
      <c r="C48" s="6">
        <v>6181.8855616051806</v>
      </c>
      <c r="D48" s="6">
        <v>6829.6183798802676</v>
      </c>
      <c r="E48" s="6">
        <v>7199.2439512439241</v>
      </c>
      <c r="F48" s="6">
        <v>7661.8426232055899</v>
      </c>
      <c r="G48" s="6">
        <v>8010.1673113643765</v>
      </c>
      <c r="H48" s="6">
        <v>8237.1805591388256</v>
      </c>
      <c r="I48" s="6">
        <v>8888.2201969253692</v>
      </c>
      <c r="J48" s="6">
        <v>8619.0704681081043</v>
      </c>
      <c r="K48" s="6">
        <v>8977.2024554334112</v>
      </c>
      <c r="L48" s="6">
        <v>9251.2587959124121</v>
      </c>
    </row>
    <row r="49" spans="1:12" ht="13.5" x14ac:dyDescent="0.2">
      <c r="A49" s="3" t="s">
        <v>35</v>
      </c>
      <c r="B49" s="3"/>
      <c r="C49" s="6"/>
      <c r="D49" s="6"/>
      <c r="E49" s="6"/>
      <c r="F49" s="6"/>
      <c r="G49" s="6"/>
      <c r="H49" s="6"/>
      <c r="I49" s="6"/>
      <c r="J49" s="6"/>
      <c r="K49" s="6"/>
      <c r="L49" s="6"/>
    </row>
    <row r="50" spans="1:12" s="3" customFormat="1" ht="13.5" x14ac:dyDescent="0.2">
      <c r="A50" s="1"/>
      <c r="B50" s="1"/>
      <c r="C50" s="1"/>
      <c r="D50" s="1"/>
      <c r="E50" s="1"/>
      <c r="F50" s="1"/>
      <c r="G50" s="1"/>
      <c r="H50" s="1"/>
      <c r="I50" s="1"/>
      <c r="J50" s="1"/>
      <c r="K50" s="1"/>
      <c r="L50" s="1"/>
    </row>
    <row r="51" spans="1:12" ht="20.25" x14ac:dyDescent="0.2">
      <c r="A51" s="16" t="s">
        <v>36</v>
      </c>
      <c r="B51" s="15"/>
      <c r="C51" s="6"/>
      <c r="D51" s="6"/>
      <c r="E51" s="6"/>
      <c r="F51" s="6"/>
      <c r="G51" s="6"/>
      <c r="H51" s="6"/>
      <c r="I51" s="6"/>
      <c r="J51" s="6"/>
      <c r="K51" s="6"/>
      <c r="L51" s="6"/>
    </row>
    <row r="52" spans="1:12" ht="13.5" x14ac:dyDescent="0.2">
      <c r="A52" s="15" t="s">
        <v>37</v>
      </c>
      <c r="B52" s="15"/>
      <c r="C52" s="6">
        <v>0</v>
      </c>
      <c r="D52" s="6">
        <v>0</v>
      </c>
      <c r="E52" s="6">
        <v>0</v>
      </c>
      <c r="F52" s="6">
        <v>0</v>
      </c>
      <c r="G52" s="6">
        <v>0</v>
      </c>
      <c r="H52" s="6">
        <v>0</v>
      </c>
      <c r="I52" s="6">
        <v>0</v>
      </c>
      <c r="J52" s="6">
        <v>0</v>
      </c>
      <c r="K52" s="6">
        <v>0</v>
      </c>
      <c r="L52" s="6">
        <v>0</v>
      </c>
    </row>
    <row r="53" spans="1:12" s="3" customFormat="1" ht="13.5" x14ac:dyDescent="0.2">
      <c r="A53" s="15" t="s">
        <v>38</v>
      </c>
      <c r="B53" s="15"/>
      <c r="C53" s="6">
        <v>0</v>
      </c>
      <c r="D53" s="6">
        <v>0</v>
      </c>
      <c r="E53" s="6">
        <v>0</v>
      </c>
      <c r="F53" s="6">
        <v>0</v>
      </c>
      <c r="G53" s="6">
        <v>0</v>
      </c>
      <c r="H53" s="6">
        <v>0</v>
      </c>
      <c r="I53" s="6">
        <v>0</v>
      </c>
      <c r="J53" s="6">
        <v>0</v>
      </c>
      <c r="K53" s="6">
        <v>0</v>
      </c>
      <c r="L53" s="6">
        <v>0</v>
      </c>
    </row>
    <row r="54" spans="1:12" s="3" customFormat="1" ht="13.5" x14ac:dyDescent="0.2">
      <c r="A54" s="15"/>
      <c r="B54" s="15"/>
      <c r="C54" s="6"/>
      <c r="D54" s="6"/>
      <c r="E54" s="6"/>
      <c r="F54" s="6"/>
      <c r="G54" s="6"/>
      <c r="H54" s="6"/>
      <c r="I54" s="6"/>
      <c r="J54" s="6"/>
      <c r="K54" s="6"/>
      <c r="L54" s="6"/>
    </row>
    <row r="55" spans="1:12" s="3" customFormat="1" ht="13.5" x14ac:dyDescent="0.2">
      <c r="A55" s="8" t="s">
        <v>39</v>
      </c>
      <c r="B55" s="15"/>
      <c r="C55" s="9">
        <v>6181.8855616051806</v>
      </c>
      <c r="D55" s="9">
        <v>6829.6183798802676</v>
      </c>
      <c r="E55" s="9">
        <v>7199.2439512439241</v>
      </c>
      <c r="F55" s="9">
        <v>7661.8426232055899</v>
      </c>
      <c r="G55" s="9">
        <v>8010.1673113643765</v>
      </c>
      <c r="H55" s="9">
        <v>8237.1805591388256</v>
      </c>
      <c r="I55" s="9">
        <v>8888.2201969253692</v>
      </c>
      <c r="J55" s="9">
        <v>8619.0704681081043</v>
      </c>
      <c r="K55" s="9">
        <v>8977.2024554334112</v>
      </c>
      <c r="L55" s="9">
        <v>9251.2587959124121</v>
      </c>
    </row>
    <row r="57" spans="1:12" s="3" customFormat="1" ht="20.25" x14ac:dyDescent="0.2">
      <c r="A57" s="16" t="s">
        <v>40</v>
      </c>
      <c r="C57" s="6"/>
      <c r="D57" s="6"/>
      <c r="E57" s="6"/>
      <c r="F57" s="6"/>
      <c r="G57" s="6"/>
      <c r="H57" s="6"/>
      <c r="I57" s="6"/>
      <c r="J57" s="6"/>
      <c r="K57" s="6"/>
      <c r="L57" s="6"/>
    </row>
    <row r="58" spans="1:12" s="3" customFormat="1" ht="13.5" x14ac:dyDescent="0.2">
      <c r="A58" s="3" t="s">
        <v>41</v>
      </c>
      <c r="C58" s="6">
        <v>27282.013820220694</v>
      </c>
      <c r="D58" s="6">
        <v>28453.19329853727</v>
      </c>
      <c r="E58" s="6">
        <v>28104.989241583655</v>
      </c>
      <c r="F58" s="6">
        <v>27811.855692073754</v>
      </c>
      <c r="G58" s="6">
        <v>28095.805779299219</v>
      </c>
      <c r="H58" s="6">
        <v>27054.586305999594</v>
      </c>
      <c r="I58" s="6">
        <v>28696.792628001811</v>
      </c>
      <c r="J58" s="6">
        <v>27741.527582477083</v>
      </c>
      <c r="K58" s="6">
        <v>27809.007561422946</v>
      </c>
      <c r="L58" s="6">
        <v>28261.375411751626</v>
      </c>
    </row>
    <row r="59" spans="1:12" s="3" customFormat="1" ht="13.5" x14ac:dyDescent="0.2">
      <c r="A59" s="1"/>
      <c r="B59" s="1"/>
      <c r="C59" s="1"/>
      <c r="D59" s="1"/>
      <c r="E59" s="1"/>
      <c r="F59" s="1"/>
      <c r="G59" s="1"/>
      <c r="H59" s="1"/>
      <c r="I59" s="1"/>
      <c r="J59" s="1"/>
      <c r="K59" s="1"/>
      <c r="L59" s="1"/>
    </row>
    <row r="60" spans="1:12" s="3" customFormat="1" ht="20.25" x14ac:dyDescent="0.2">
      <c r="A60" s="16" t="s">
        <v>42</v>
      </c>
      <c r="B60" s="1"/>
      <c r="C60" s="1"/>
      <c r="D60" s="1"/>
      <c r="E60" s="1"/>
      <c r="F60" s="1"/>
      <c r="G60" s="1"/>
      <c r="H60" s="1"/>
      <c r="I60" s="1"/>
      <c r="J60" s="1"/>
      <c r="K60" s="1"/>
      <c r="L60" s="1"/>
    </row>
    <row r="61" spans="1:12" s="3" customFormat="1" ht="13.5" x14ac:dyDescent="0.2">
      <c r="A61" s="1" t="s">
        <v>43</v>
      </c>
      <c r="B61" s="1"/>
      <c r="C61" s="6">
        <v>27282.013820220694</v>
      </c>
      <c r="D61" s="6">
        <v>28522.372191486538</v>
      </c>
      <c r="E61" s="6">
        <v>28181.194137972307</v>
      </c>
      <c r="F61" s="6">
        <v>27898.025222168337</v>
      </c>
      <c r="G61" s="6">
        <v>28196.009777579529</v>
      </c>
      <c r="H61" s="6">
        <v>27169.472610212837</v>
      </c>
      <c r="I61" s="6">
        <v>28814.85721656587</v>
      </c>
      <c r="J61" s="6">
        <v>27871.619776329189</v>
      </c>
      <c r="K61" s="6">
        <v>27953.765239840832</v>
      </c>
      <c r="L61" s="6">
        <v>28419.668773746467</v>
      </c>
    </row>
    <row r="62" spans="1:12" s="3" customFormat="1" ht="13.5" x14ac:dyDescent="0.2">
      <c r="A62" s="8" t="s">
        <v>44</v>
      </c>
      <c r="C62" s="6">
        <v>27282.013820220694</v>
      </c>
      <c r="D62" s="6">
        <v>28522.372191486538</v>
      </c>
      <c r="E62" s="6">
        <v>28181.194137972307</v>
      </c>
      <c r="F62" s="6">
        <v>27898.025222168337</v>
      </c>
      <c r="G62" s="6">
        <v>28196.009777579529</v>
      </c>
      <c r="H62" s="6">
        <v>27169.472610212837</v>
      </c>
      <c r="I62" s="6">
        <v>28814.85721656587</v>
      </c>
      <c r="J62" s="6">
        <v>27871.619776329189</v>
      </c>
      <c r="K62" s="6">
        <v>27953.765239840832</v>
      </c>
      <c r="L62" s="6">
        <v>28419.668773746467</v>
      </c>
    </row>
    <row r="63" spans="1:12" s="4" customFormat="1" ht="20.25" x14ac:dyDescent="0.2">
      <c r="A63" s="3"/>
      <c r="B63" s="3"/>
      <c r="C63" s="3"/>
      <c r="D63" s="3"/>
      <c r="E63" s="3"/>
      <c r="F63" s="3"/>
      <c r="G63" s="3"/>
      <c r="H63" s="3"/>
      <c r="I63" s="3"/>
      <c r="J63" s="3"/>
      <c r="K63" s="3"/>
      <c r="L63" s="3"/>
    </row>
    <row r="64" spans="1:12" s="3" customFormat="1" ht="21" thickBot="1" x14ac:dyDescent="0.25">
      <c r="A64" s="10" t="s">
        <v>45</v>
      </c>
      <c r="B64" s="11"/>
      <c r="C64" s="12">
        <v>0.22659198116171811</v>
      </c>
      <c r="D64" s="12">
        <v>0.23944776872096205</v>
      </c>
      <c r="E64" s="12">
        <v>0.25546270026731821</v>
      </c>
      <c r="F64" s="12">
        <v>0.27463745416350599</v>
      </c>
      <c r="G64" s="12">
        <v>0.28408868398583753</v>
      </c>
      <c r="H64" s="12">
        <v>0.30317778623507474</v>
      </c>
      <c r="I64" s="12">
        <v>0.30845963004860794</v>
      </c>
      <c r="J64" s="12">
        <v>0.30924182151150431</v>
      </c>
      <c r="K64" s="12">
        <v>0.32114466077860382</v>
      </c>
      <c r="L64" s="12">
        <v>0.32552310407145013</v>
      </c>
    </row>
    <row r="65" spans="1:27" s="3" customFormat="1" ht="15" customHeight="1" x14ac:dyDescent="0.2">
      <c r="A65" s="3" t="s">
        <v>46</v>
      </c>
    </row>
    <row r="66" spans="1:27" s="3" customFormat="1" ht="22.5" customHeight="1" x14ac:dyDescent="0.2">
      <c r="J66" s="144" t="s">
        <v>47</v>
      </c>
      <c r="K66" s="144"/>
      <c r="L66" s="144"/>
      <c r="M66" s="144"/>
      <c r="N66" s="144"/>
      <c r="O66" s="144"/>
      <c r="P66" s="144"/>
      <c r="Q66" s="144"/>
      <c r="R66" s="17"/>
      <c r="S66" s="5"/>
      <c r="AA66" s="8"/>
    </row>
    <row r="67" spans="1:27" s="3" customFormat="1" ht="22.5" customHeight="1" x14ac:dyDescent="0.2">
      <c r="D67" s="18" t="s">
        <v>48</v>
      </c>
      <c r="E67" s="19"/>
      <c r="F67" s="20"/>
      <c r="G67" s="20"/>
      <c r="H67" s="20"/>
      <c r="I67" s="21"/>
      <c r="J67" s="144" t="s">
        <v>49</v>
      </c>
      <c r="K67" s="144"/>
      <c r="L67" s="144" t="s">
        <v>50</v>
      </c>
      <c r="M67" s="144"/>
      <c r="N67" s="144" t="s">
        <v>51</v>
      </c>
      <c r="O67" s="144"/>
      <c r="P67" s="144" t="s">
        <v>52</v>
      </c>
      <c r="Q67" s="144"/>
      <c r="R67" s="22"/>
      <c r="S67" s="23" t="s">
        <v>53</v>
      </c>
    </row>
    <row r="68" spans="1:27" s="3" customFormat="1" ht="22.5" customHeight="1" x14ac:dyDescent="0.2">
      <c r="D68" s="25">
        <v>0.23300000000000001</v>
      </c>
      <c r="J68" s="143">
        <v>0.25440000000000002</v>
      </c>
      <c r="K68" s="143"/>
      <c r="L68" s="143">
        <v>0.2651</v>
      </c>
      <c r="M68" s="143"/>
      <c r="N68" s="143">
        <v>0.28115000000000001</v>
      </c>
      <c r="O68" s="143"/>
      <c r="P68" s="143">
        <v>0.30255000000000004</v>
      </c>
      <c r="Q68" s="143"/>
      <c r="R68" s="26"/>
      <c r="S68" s="27">
        <v>0.34</v>
      </c>
    </row>
    <row r="69" spans="1:27" s="28" customFormat="1" ht="15" customHeight="1" x14ac:dyDescent="0.2"/>
    <row r="72" spans="1:27" ht="15" customHeight="1" x14ac:dyDescent="0.2">
      <c r="A72" s="3"/>
      <c r="B72" s="3"/>
      <c r="C72" s="6"/>
      <c r="D72" s="6"/>
      <c r="E72" s="6"/>
      <c r="F72" s="6"/>
      <c r="G72" s="6"/>
      <c r="H72" s="6"/>
      <c r="I72" s="6"/>
      <c r="J72" s="6"/>
      <c r="K72" s="6"/>
      <c r="L72" s="6"/>
      <c r="M72" s="6"/>
      <c r="N72" s="6"/>
      <c r="O72" s="6"/>
      <c r="P72" s="6"/>
      <c r="Q72" s="6"/>
      <c r="R72" s="6"/>
      <c r="S72" s="6"/>
    </row>
    <row r="73" spans="1:27" s="28" customFormat="1" ht="15" customHeight="1" x14ac:dyDescent="0.2"/>
    <row r="74" spans="1:27" s="28" customFormat="1" ht="15" customHeight="1" x14ac:dyDescent="0.2"/>
    <row r="75" spans="1:27" s="28" customFormat="1" ht="15" customHeight="1" x14ac:dyDescent="0.2"/>
    <row r="76" spans="1:27" s="28" customFormat="1" ht="15" customHeight="1" x14ac:dyDescent="0.2"/>
    <row r="77" spans="1:27" s="28" customFormat="1" ht="15" customHeight="1" x14ac:dyDescent="0.2"/>
    <row r="78" spans="1:27" s="28" customFormat="1" ht="15" customHeight="1" x14ac:dyDescent="0.2"/>
    <row r="79" spans="1:27" s="28" customFormat="1" ht="15" customHeight="1" x14ac:dyDescent="0.2">
      <c r="T79" s="29"/>
    </row>
    <row r="80" spans="1:27" s="28" customFormat="1" ht="15" customHeight="1" x14ac:dyDescent="0.2"/>
    <row r="81" spans="1:1" s="28" customFormat="1" ht="13.5" x14ac:dyDescent="0.2"/>
    <row r="82" spans="1:1" s="28" customFormat="1" ht="13.5" x14ac:dyDescent="0.2"/>
    <row r="83" spans="1:1" s="28" customFormat="1" ht="13.5" x14ac:dyDescent="0.2"/>
    <row r="84" spans="1:1" s="28" customFormat="1" ht="13.5" x14ac:dyDescent="0.2"/>
    <row r="85" spans="1:1" s="3" customFormat="1" ht="13.5" x14ac:dyDescent="0.2"/>
    <row r="86" spans="1:1" s="3" customFormat="1" ht="13.5" x14ac:dyDescent="0.2"/>
    <row r="87" spans="1:1" s="3" customFormat="1" ht="13.5" x14ac:dyDescent="0.2"/>
    <row r="88" spans="1:1" s="3" customFormat="1" ht="13.5" x14ac:dyDescent="0.2"/>
    <row r="90" spans="1:1" s="28" customFormat="1" ht="13.5" x14ac:dyDescent="0.2">
      <c r="A90" s="30"/>
    </row>
    <row r="98" s="28" customFormat="1" ht="13.5" x14ac:dyDescent="0.2"/>
    <row r="99" s="28" customFormat="1" ht="13.5" x14ac:dyDescent="0.2"/>
    <row r="100" s="28" customFormat="1" ht="13.5" x14ac:dyDescent="0.2"/>
    <row r="101" s="28" customFormat="1" ht="13.5" x14ac:dyDescent="0.2"/>
    <row r="200" spans="1:2" s="3" customFormat="1" ht="13.5" x14ac:dyDescent="0.2">
      <c r="A200" s="31">
        <v>41.868000000000002</v>
      </c>
      <c r="B200" s="8" t="s">
        <v>54</v>
      </c>
    </row>
    <row r="201" spans="1:2" s="3" customFormat="1" ht="13.5" x14ac:dyDescent="0.2">
      <c r="A201" s="31">
        <v>10</v>
      </c>
      <c r="B201" s="8" t="s">
        <v>55</v>
      </c>
    </row>
    <row r="202" spans="1:2" s="3" customFormat="1" ht="13.5" x14ac:dyDescent="0.2">
      <c r="A202" s="31">
        <v>1</v>
      </c>
      <c r="B202" s="8" t="s">
        <v>56</v>
      </c>
    </row>
    <row r="203" spans="1:2" s="3" customFormat="1" ht="13.5" x14ac:dyDescent="0.2">
      <c r="A203" s="31">
        <v>11.63</v>
      </c>
      <c r="B203" s="8" t="s">
        <v>57</v>
      </c>
    </row>
    <row r="204" spans="1:2" s="3" customFormat="1" ht="13.5" x14ac:dyDescent="0.2">
      <c r="A204" s="31">
        <v>39.68</v>
      </c>
      <c r="B204" s="8" t="s">
        <v>58</v>
      </c>
    </row>
  </sheetData>
  <mergeCells count="10">
    <mergeCell ref="J68:K68"/>
    <mergeCell ref="L68:M68"/>
    <mergeCell ref="N68:O68"/>
    <mergeCell ref="P68:Q68"/>
    <mergeCell ref="H1:K2"/>
    <mergeCell ref="J66:Q66"/>
    <mergeCell ref="J67:K67"/>
    <mergeCell ref="L67:M67"/>
    <mergeCell ref="N67:O67"/>
    <mergeCell ref="P67:Q67"/>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A204"/>
  <sheetViews>
    <sheetView workbookViewId="0"/>
  </sheetViews>
  <sheetFormatPr defaultColWidth="9.140625" defaultRowHeight="12.75" x14ac:dyDescent="0.2"/>
  <cols>
    <col min="1" max="19" width="11.42578125" style="1" customWidth="1"/>
    <col min="20" max="26" width="9.140625" style="1"/>
    <col min="27" max="27" width="11.28515625" style="1" bestFit="1" customWidth="1"/>
    <col min="28" max="16384" width="9.140625" style="1"/>
  </cols>
  <sheetData>
    <row r="1" spans="1:27" ht="12.75" customHeight="1" x14ac:dyDescent="0.2">
      <c r="A1" s="88" t="s">
        <v>135</v>
      </c>
      <c r="H1" s="142" t="s">
        <v>80</v>
      </c>
      <c r="I1" s="142"/>
      <c r="J1" s="142"/>
      <c r="K1" s="142"/>
      <c r="AA1" s="2">
        <v>1</v>
      </c>
    </row>
    <row r="2" spans="1:27" ht="12.75" customHeight="1" x14ac:dyDescent="0.2">
      <c r="A2" s="102"/>
      <c r="B2" s="103"/>
      <c r="H2" s="142"/>
      <c r="I2" s="142"/>
      <c r="J2" s="142"/>
      <c r="K2" s="142"/>
    </row>
    <row r="4" spans="1:27" s="3" customFormat="1" ht="22.5" customHeight="1" x14ac:dyDescent="0.2"/>
    <row r="5" spans="1:27" s="4" customFormat="1" ht="27" customHeight="1" x14ac:dyDescent="0.2">
      <c r="C5" s="5">
        <v>2004</v>
      </c>
      <c r="D5" s="5">
        <v>2005</v>
      </c>
      <c r="E5" s="5">
        <v>2006</v>
      </c>
      <c r="F5" s="5">
        <v>2007</v>
      </c>
      <c r="G5" s="5">
        <v>2008</v>
      </c>
      <c r="H5" s="5">
        <v>2009</v>
      </c>
      <c r="I5" s="5">
        <v>2010</v>
      </c>
      <c r="J5" s="5">
        <v>2011</v>
      </c>
      <c r="K5" s="5">
        <v>2012</v>
      </c>
      <c r="L5" s="5">
        <v>2013</v>
      </c>
    </row>
    <row r="6" spans="1:27" s="4" customFormat="1" ht="27" customHeight="1" x14ac:dyDescent="0.2">
      <c r="A6" s="5" t="s">
        <v>1</v>
      </c>
    </row>
    <row r="7" spans="1:27" s="3" customFormat="1" ht="15" customHeight="1" x14ac:dyDescent="0.2">
      <c r="A7" s="3" t="s">
        <v>2</v>
      </c>
      <c r="C7" s="6">
        <v>177.42722506026553</v>
      </c>
      <c r="D7" s="6">
        <v>184.30519855945582</v>
      </c>
      <c r="E7" s="6">
        <v>188.26182604593635</v>
      </c>
      <c r="F7" s="6">
        <v>190.27553840987375</v>
      </c>
      <c r="G7" s="6">
        <v>194.4078433426231</v>
      </c>
      <c r="H7" s="6">
        <v>197.14688967679754</v>
      </c>
      <c r="I7" s="6">
        <v>201.97885816981224</v>
      </c>
      <c r="J7" s="6">
        <v>203.30708312759464</v>
      </c>
      <c r="K7" s="6">
        <v>203.00149390169602</v>
      </c>
      <c r="L7" s="6">
        <v>202.98479654460422</v>
      </c>
    </row>
    <row r="8" spans="1:27" s="3" customFormat="1" ht="15" customHeight="1" x14ac:dyDescent="0.2">
      <c r="A8" s="3" t="s">
        <v>3</v>
      </c>
      <c r="C8" s="6">
        <v>10.005822270376981</v>
      </c>
      <c r="D8" s="6">
        <v>17.478806069549393</v>
      </c>
      <c r="E8" s="6">
        <v>27.95812673347854</v>
      </c>
      <c r="F8" s="6">
        <v>45.118817160397164</v>
      </c>
      <c r="G8" s="6">
        <v>73.600881259535328</v>
      </c>
      <c r="H8" s="6">
        <v>100.10057809467588</v>
      </c>
      <c r="I8" s="6">
        <v>146.19866211407404</v>
      </c>
      <c r="J8" s="6">
        <v>251.24677558039556</v>
      </c>
      <c r="K8" s="6">
        <v>387.81609485982739</v>
      </c>
      <c r="L8" s="6">
        <v>527.30598006362652</v>
      </c>
    </row>
    <row r="9" spans="1:27" s="3" customFormat="1" ht="15" customHeight="1" x14ac:dyDescent="0.2">
      <c r="A9" s="3" t="s">
        <v>4</v>
      </c>
      <c r="C9" s="6">
        <v>0</v>
      </c>
      <c r="D9" s="6">
        <v>0</v>
      </c>
      <c r="E9" s="6">
        <v>0</v>
      </c>
      <c r="F9" s="6">
        <v>0</v>
      </c>
      <c r="G9" s="6">
        <v>0</v>
      </c>
      <c r="H9" s="6">
        <v>0</v>
      </c>
      <c r="I9" s="6">
        <v>0</v>
      </c>
      <c r="J9" s="6">
        <v>1.5047291487532243E-2</v>
      </c>
      <c r="K9" s="6">
        <v>9.6130696474634583E-2</v>
      </c>
      <c r="L9" s="6">
        <v>0.12742906276870164</v>
      </c>
    </row>
    <row r="10" spans="1:27" s="3" customFormat="1" ht="15" customHeight="1" x14ac:dyDescent="0.2">
      <c r="A10" s="3" t="s">
        <v>5</v>
      </c>
      <c r="C10" s="6">
        <v>66.05159071367153</v>
      </c>
      <c r="D10" s="6">
        <v>120.36543422184006</v>
      </c>
      <c r="E10" s="6">
        <v>157.58125537403268</v>
      </c>
      <c r="F10" s="6">
        <v>202.95442820292348</v>
      </c>
      <c r="G10" s="6">
        <v>289.3695614789338</v>
      </c>
      <c r="H10" s="6">
        <v>421.67781599312127</v>
      </c>
      <c r="I10" s="6">
        <v>507.75666380051592</v>
      </c>
      <c r="J10" s="6">
        <v>614.64995700773864</v>
      </c>
      <c r="K10" s="6">
        <v>819.32003439380901</v>
      </c>
      <c r="L10" s="6">
        <v>681.30120378331901</v>
      </c>
    </row>
    <row r="11" spans="1:27" s="3" customFormat="1" ht="15" customHeight="1" x14ac:dyDescent="0.2">
      <c r="A11" s="3" t="s">
        <v>6</v>
      </c>
      <c r="C11" s="6">
        <v>7.0647463456577722</v>
      </c>
      <c r="D11" s="6">
        <v>9.5680997420464156</v>
      </c>
      <c r="E11" s="6">
        <v>13.767841788478123</v>
      </c>
      <c r="F11" s="6">
        <v>16.785382631126392</v>
      </c>
      <c r="G11" s="6">
        <v>21.633276010318124</v>
      </c>
      <c r="H11" s="6">
        <v>27.704815133276039</v>
      </c>
      <c r="I11" s="7">
        <v>34.331900257953698</v>
      </c>
      <c r="J11" s="6">
        <v>38.790369733448102</v>
      </c>
      <c r="K11" s="6">
        <v>48.612037833189881</v>
      </c>
      <c r="L11" s="6">
        <v>60.017454858125504</v>
      </c>
    </row>
    <row r="12" spans="1:27" s="3" customFormat="1" ht="15" customHeight="1" x14ac:dyDescent="0.2">
      <c r="A12" s="8" t="s">
        <v>7</v>
      </c>
      <c r="B12" s="8"/>
      <c r="C12" s="9">
        <v>260.54938438997186</v>
      </c>
      <c r="D12" s="9">
        <v>331.71753859289169</v>
      </c>
      <c r="E12" s="9">
        <v>387.56904994192564</v>
      </c>
      <c r="F12" s="9">
        <v>455.13416640432075</v>
      </c>
      <c r="G12" s="9">
        <v>579.01156209141038</v>
      </c>
      <c r="H12" s="9">
        <v>746.63009889787077</v>
      </c>
      <c r="I12" s="9">
        <v>890.26608434235595</v>
      </c>
      <c r="J12" s="9">
        <v>1108.0092327406646</v>
      </c>
      <c r="K12" s="9">
        <v>1458.845791684997</v>
      </c>
      <c r="L12" s="9">
        <v>1471.7368643124439</v>
      </c>
    </row>
    <row r="13" spans="1:27" s="3" customFormat="1" ht="15" customHeight="1" x14ac:dyDescent="0.2">
      <c r="A13" s="3" t="s">
        <v>8</v>
      </c>
    </row>
    <row r="14" spans="1:27" s="3" customFormat="1" ht="15" customHeight="1" x14ac:dyDescent="0.2"/>
    <row r="15" spans="1:27" s="4" customFormat="1" ht="27" customHeight="1" x14ac:dyDescent="0.2">
      <c r="A15" s="5" t="s">
        <v>9</v>
      </c>
    </row>
    <row r="16" spans="1:27" s="3" customFormat="1" ht="15" customHeight="1" x14ac:dyDescent="0.2">
      <c r="A16" s="8" t="s">
        <v>10</v>
      </c>
      <c r="C16" s="9">
        <v>12317.884780739467</v>
      </c>
      <c r="D16" s="9">
        <v>12396.646603611349</v>
      </c>
      <c r="E16" s="9">
        <v>12878.589853826312</v>
      </c>
      <c r="F16" s="9">
        <v>13191.143594153053</v>
      </c>
      <c r="G16" s="9">
        <v>13245.141874462595</v>
      </c>
      <c r="H16" s="9">
        <v>12805.674978503868</v>
      </c>
      <c r="I16" s="9">
        <v>13390.799656061909</v>
      </c>
      <c r="J16" s="9">
        <v>13574.892519346517</v>
      </c>
      <c r="K16" s="9">
        <v>13660.447119518485</v>
      </c>
      <c r="L16" s="9">
        <v>13712.639724849527</v>
      </c>
    </row>
    <row r="17" spans="1:12" s="3" customFormat="1" ht="13.5" x14ac:dyDescent="0.2"/>
    <row r="18" spans="1:12" s="4" customFormat="1" ht="21" thickBot="1" x14ac:dyDescent="0.25">
      <c r="A18" s="10" t="s">
        <v>11</v>
      </c>
      <c r="B18" s="11"/>
      <c r="C18" s="12">
        <v>2.115212059763483E-2</v>
      </c>
      <c r="D18" s="12">
        <v>2.6758650883558853E-2</v>
      </c>
      <c r="E18" s="12">
        <v>3.0094059546960133E-2</v>
      </c>
      <c r="F18" s="12">
        <v>3.4503010535497321E-2</v>
      </c>
      <c r="G18" s="12">
        <v>4.3715013971105769E-2</v>
      </c>
      <c r="H18" s="12">
        <v>5.8304626671471411E-2</v>
      </c>
      <c r="I18" s="12">
        <v>6.6483414524041481E-2</v>
      </c>
      <c r="J18" s="12">
        <v>8.1621952524601152E-2</v>
      </c>
      <c r="K18" s="12">
        <v>0.10679341451426955</v>
      </c>
      <c r="L18" s="12">
        <v>0.10732702775275413</v>
      </c>
    </row>
    <row r="19" spans="1:12" s="3" customFormat="1" ht="13.5" x14ac:dyDescent="0.2"/>
    <row r="20" spans="1:12" s="4" customFormat="1" ht="20.25" x14ac:dyDescent="0.2">
      <c r="A20" s="5" t="s">
        <v>12</v>
      </c>
    </row>
    <row r="21" spans="1:12" s="3" customFormat="1" ht="13.5" x14ac:dyDescent="0.2">
      <c r="A21" s="3" t="s">
        <v>13</v>
      </c>
      <c r="C21" s="6">
        <v>1.8056749785038695</v>
      </c>
      <c r="D21" s="6">
        <v>1.8056749785038695</v>
      </c>
      <c r="E21" s="6">
        <v>1.8056749785038695</v>
      </c>
      <c r="F21" s="6">
        <v>1.8916595012897679</v>
      </c>
      <c r="G21" s="6">
        <v>1.8916595012897679</v>
      </c>
      <c r="H21" s="6">
        <v>2.0636285468615649</v>
      </c>
      <c r="I21" s="6">
        <v>1.9776440240756663</v>
      </c>
      <c r="J21" s="6">
        <v>1.7196904557179706</v>
      </c>
      <c r="K21" s="6">
        <v>1.7196904557179706</v>
      </c>
      <c r="L21" s="6">
        <v>1.5477214101461736</v>
      </c>
    </row>
    <row r="22" spans="1:12" s="3" customFormat="1" ht="13.5" x14ac:dyDescent="0.2">
      <c r="A22" s="3" t="s">
        <v>14</v>
      </c>
      <c r="C22" s="6">
        <v>366.80997420464314</v>
      </c>
      <c r="D22" s="6">
        <v>341.18658641444534</v>
      </c>
      <c r="E22" s="6">
        <v>303.18142734307827</v>
      </c>
      <c r="F22" s="6">
        <v>314.44539982803093</v>
      </c>
      <c r="G22" s="6">
        <v>302.83748925193464</v>
      </c>
      <c r="H22" s="6">
        <v>274.80653482373174</v>
      </c>
      <c r="I22" s="6">
        <v>285.03869303525363</v>
      </c>
      <c r="J22" s="6">
        <v>283.49097162510748</v>
      </c>
      <c r="K22" s="6">
        <v>273.43078245915734</v>
      </c>
      <c r="L22" s="6">
        <v>269.81943250214965</v>
      </c>
    </row>
    <row r="23" spans="1:12" s="3" customFormat="1" ht="13.5" x14ac:dyDescent="0.2">
      <c r="A23" s="3" t="s">
        <v>15</v>
      </c>
      <c r="C23" s="6">
        <v>13.442247062195472</v>
      </c>
      <c r="D23" s="6">
        <v>49.339216704882013</v>
      </c>
      <c r="E23" s="6">
        <v>90.023609248113118</v>
      </c>
      <c r="F23" s="6">
        <v>96.04451953759434</v>
      </c>
      <c r="G23" s="6">
        <v>434.47126206171782</v>
      </c>
      <c r="H23" s="6">
        <v>662.26391516193746</v>
      </c>
      <c r="I23" s="6">
        <v>886.48472341645174</v>
      </c>
      <c r="J23" s="6">
        <v>933.59128690169109</v>
      </c>
      <c r="K23" s="6">
        <v>822.89796503296077</v>
      </c>
      <c r="L23" s="6">
        <v>747.53059377089892</v>
      </c>
    </row>
    <row r="24" spans="1:12" s="3" customFormat="1" ht="13.5" x14ac:dyDescent="0.2">
      <c r="A24" s="3" t="s">
        <v>16</v>
      </c>
      <c r="C24" s="6">
        <v>13.442247062195472</v>
      </c>
      <c r="D24" s="6">
        <v>49.339216704882013</v>
      </c>
      <c r="E24" s="6">
        <v>90.023609248113118</v>
      </c>
      <c r="F24" s="6">
        <v>96.04451953759434</v>
      </c>
      <c r="G24" s="6">
        <v>434.47126206171782</v>
      </c>
      <c r="H24" s="6">
        <v>662.26391516193746</v>
      </c>
      <c r="I24" s="7">
        <v>886.48472341645174</v>
      </c>
      <c r="J24" s="6">
        <v>933.59128690169109</v>
      </c>
      <c r="K24" s="6">
        <v>822.89796503296077</v>
      </c>
      <c r="L24" s="6">
        <v>747.53059377089892</v>
      </c>
    </row>
    <row r="25" spans="1:12" s="3" customFormat="1" ht="13.5" x14ac:dyDescent="0.2">
      <c r="A25" s="8" t="s">
        <v>17</v>
      </c>
      <c r="C25" s="9">
        <v>66.64242619499278</v>
      </c>
      <c r="D25" s="9">
        <v>98.868293977872995</v>
      </c>
      <c r="E25" s="9">
        <v>134.10762940018333</v>
      </c>
      <c r="F25" s="9">
        <v>143.42262166613023</v>
      </c>
      <c r="G25" s="9">
        <v>481.68426310689114</v>
      </c>
      <c r="H25" s="9">
        <v>707.29753893161569</v>
      </c>
      <c r="I25" s="9">
        <v>935.73101456375775</v>
      </c>
      <c r="J25" s="9">
        <v>988.27544600081148</v>
      </c>
      <c r="K25" s="9">
        <v>877.59059126653858</v>
      </c>
      <c r="L25" s="9">
        <v>806.9798228099703</v>
      </c>
    </row>
    <row r="26" spans="1:12" s="3" customFormat="1" ht="13.5" x14ac:dyDescent="0.2">
      <c r="C26" s="6"/>
      <c r="D26" s="6"/>
      <c r="E26" s="6"/>
      <c r="F26" s="6"/>
      <c r="G26" s="6"/>
      <c r="H26" s="6"/>
      <c r="I26" s="6"/>
      <c r="J26" s="6"/>
      <c r="K26" s="6"/>
      <c r="L26" s="6"/>
    </row>
    <row r="27" spans="1:12" s="4" customFormat="1" ht="20.25" x14ac:dyDescent="0.2">
      <c r="A27" s="5" t="s">
        <v>18</v>
      </c>
      <c r="C27" s="13"/>
      <c r="D27" s="13"/>
      <c r="E27" s="13"/>
      <c r="F27" s="13"/>
      <c r="G27" s="13"/>
      <c r="H27" s="13"/>
      <c r="I27" s="13"/>
      <c r="J27" s="13"/>
      <c r="K27" s="13"/>
      <c r="L27" s="13"/>
    </row>
    <row r="28" spans="1:12" s="3" customFormat="1" ht="13.5" x14ac:dyDescent="0.2">
      <c r="A28" s="8" t="s">
        <v>19</v>
      </c>
      <c r="C28" s="9">
        <v>9562.7448170440421</v>
      </c>
      <c r="D28" s="9">
        <v>10113.240047888601</v>
      </c>
      <c r="E28" s="9">
        <v>11139.875524792205</v>
      </c>
      <c r="F28" s="9">
        <v>12452.340497372696</v>
      </c>
      <c r="G28" s="9">
        <v>13412.841377663131</v>
      </c>
      <c r="H28" s="9">
        <v>13851.04771185631</v>
      </c>
      <c r="I28" s="9">
        <v>14897.801241998663</v>
      </c>
      <c r="J28" s="9">
        <v>15183.428871691984</v>
      </c>
      <c r="K28" s="9">
        <v>14416.668864048914</v>
      </c>
      <c r="L28" s="9">
        <v>13384.427507881912</v>
      </c>
    </row>
    <row r="29" spans="1:12" s="3" customFormat="1" ht="13.5" x14ac:dyDescent="0.2"/>
    <row r="30" spans="1:12" s="4" customFormat="1" ht="21" thickBot="1" x14ac:dyDescent="0.25">
      <c r="A30" s="10" t="s">
        <v>20</v>
      </c>
      <c r="B30" s="11"/>
      <c r="C30" s="12">
        <v>6.9689641907220469E-3</v>
      </c>
      <c r="D30" s="12">
        <v>9.7761245169409663E-3</v>
      </c>
      <c r="E30" s="12">
        <v>1.2038521355263067E-2</v>
      </c>
      <c r="F30" s="12">
        <v>1.1517724053272619E-2</v>
      </c>
      <c r="G30" s="12">
        <v>3.5912171742301865E-2</v>
      </c>
      <c r="H30" s="12">
        <v>5.106455147982622E-2</v>
      </c>
      <c r="I30" s="12">
        <v>6.2810007957806641E-2</v>
      </c>
      <c r="J30" s="12">
        <v>6.5089081942706253E-2</v>
      </c>
      <c r="K30" s="12">
        <v>6.0873326532109008E-2</v>
      </c>
      <c r="L30" s="12">
        <v>6.0292442268057453E-2</v>
      </c>
    </row>
    <row r="31" spans="1:12" s="3" customFormat="1" ht="13.5" x14ac:dyDescent="0.2"/>
    <row r="32" spans="1:12" s="4" customFormat="1" ht="20.25" x14ac:dyDescent="0.2">
      <c r="A32" s="5" t="s">
        <v>21</v>
      </c>
    </row>
    <row r="33" spans="1:12" s="3" customFormat="1" ht="13.5" x14ac:dyDescent="0.2">
      <c r="A33" s="3" t="s">
        <v>22</v>
      </c>
      <c r="C33" s="6">
        <v>3872.0263685869877</v>
      </c>
      <c r="D33" s="6">
        <v>3770.2302474443491</v>
      </c>
      <c r="E33" s="6">
        <v>3845.3233973440338</v>
      </c>
      <c r="F33" s="6">
        <v>3806.3915161937516</v>
      </c>
      <c r="G33" s="6">
        <v>3873.9610203496704</v>
      </c>
      <c r="H33" s="6">
        <v>3916.4755899493648</v>
      </c>
      <c r="I33" s="7">
        <v>4375.6090570364004</v>
      </c>
      <c r="J33" s="6">
        <v>4582.1152192605332</v>
      </c>
      <c r="K33" s="6">
        <v>4590.5225948218213</v>
      </c>
      <c r="L33" s="6">
        <v>4871.0471004108149</v>
      </c>
    </row>
    <row r="34" spans="1:12" s="3" customFormat="1" ht="13.5" x14ac:dyDescent="0.2">
      <c r="A34" s="3" t="s">
        <v>23</v>
      </c>
      <c r="C34" s="6">
        <v>66.661889748734112</v>
      </c>
      <c r="D34" s="6">
        <v>85.721792299608296</v>
      </c>
      <c r="E34" s="6">
        <v>89.519442055985479</v>
      </c>
      <c r="F34" s="6">
        <v>112.40087895289959</v>
      </c>
      <c r="G34" s="6">
        <v>151.42829846183241</v>
      </c>
      <c r="H34" s="6">
        <v>269.17932549918794</v>
      </c>
      <c r="I34" s="7">
        <v>254.49030285659691</v>
      </c>
      <c r="J34" s="6">
        <v>321.17607719499381</v>
      </c>
      <c r="K34" s="6">
        <v>455.04920225470528</v>
      </c>
      <c r="L34" s="6">
        <v>381.86681952804048</v>
      </c>
    </row>
    <row r="35" spans="1:12" s="3" customFormat="1" ht="13.5" x14ac:dyDescent="0.2">
      <c r="A35" s="3" t="s">
        <v>24</v>
      </c>
      <c r="C35" s="6">
        <v>0</v>
      </c>
      <c r="D35" s="6">
        <v>0</v>
      </c>
      <c r="E35" s="6">
        <v>0</v>
      </c>
      <c r="F35" s="6">
        <v>0</v>
      </c>
      <c r="G35" s="6">
        <v>1.4575760963026656</v>
      </c>
      <c r="H35" s="6">
        <v>4.0223411444362398</v>
      </c>
      <c r="I35" s="6">
        <v>4.9499939714293939</v>
      </c>
      <c r="J35" s="6">
        <v>5.7101551701275319</v>
      </c>
      <c r="K35" s="6">
        <v>6.3633401010663357</v>
      </c>
      <c r="L35" s="6">
        <v>6.9938874602874428</v>
      </c>
    </row>
    <row r="36" spans="1:12" s="3" customFormat="1" ht="13.5" x14ac:dyDescent="0.2">
      <c r="A36" s="8" t="s">
        <v>25</v>
      </c>
      <c r="C36" s="9">
        <v>3938.6882583357219</v>
      </c>
      <c r="D36" s="9">
        <v>3855.9520397439574</v>
      </c>
      <c r="E36" s="9">
        <v>3934.8428394000193</v>
      </c>
      <c r="F36" s="9">
        <v>3918.7923951466514</v>
      </c>
      <c r="G36" s="9">
        <v>4026.8468949078056</v>
      </c>
      <c r="H36" s="9">
        <v>4189.6772565929887</v>
      </c>
      <c r="I36" s="9">
        <v>4635.0493538644268</v>
      </c>
      <c r="J36" s="9">
        <v>4909.0014516256542</v>
      </c>
      <c r="K36" s="9">
        <v>5051.9351371775929</v>
      </c>
      <c r="L36" s="9">
        <v>5259.9078073991432</v>
      </c>
    </row>
    <row r="37" spans="1:12" s="3" customFormat="1" ht="13.5" x14ac:dyDescent="0.2">
      <c r="C37" s="6"/>
      <c r="D37" s="6"/>
      <c r="E37" s="6"/>
      <c r="F37" s="6"/>
      <c r="G37" s="6"/>
      <c r="H37" s="6"/>
      <c r="I37" s="6"/>
      <c r="J37" s="6"/>
      <c r="K37" s="6"/>
      <c r="L37" s="6"/>
    </row>
    <row r="38" spans="1:12" s="4" customFormat="1" ht="20.25" x14ac:dyDescent="0.2">
      <c r="A38" s="5" t="s">
        <v>26</v>
      </c>
      <c r="C38" s="13"/>
      <c r="D38" s="13"/>
      <c r="E38" s="13"/>
      <c r="F38" s="13"/>
      <c r="G38" s="13"/>
      <c r="H38" s="13"/>
      <c r="I38" s="13"/>
      <c r="J38" s="13"/>
      <c r="K38" s="13"/>
      <c r="L38" s="13"/>
    </row>
    <row r="39" spans="1:12" s="3" customFormat="1" ht="13.5" x14ac:dyDescent="0.2">
      <c r="A39" s="8" t="s">
        <v>27</v>
      </c>
      <c r="C39" s="9">
        <v>38590.559854781692</v>
      </c>
      <c r="D39" s="9">
        <v>38015.099407662179</v>
      </c>
      <c r="E39" s="9">
        <v>38737.675193465169</v>
      </c>
      <c r="F39" s="9">
        <v>37829.061837202637</v>
      </c>
      <c r="G39" s="9">
        <v>36989.332110346812</v>
      </c>
      <c r="H39" s="9">
        <v>36197.953338564905</v>
      </c>
      <c r="I39" s="9">
        <v>39703.354407843595</v>
      </c>
      <c r="J39" s="9">
        <v>37659.984302490273</v>
      </c>
      <c r="K39" s="9">
        <v>38045.273438505581</v>
      </c>
      <c r="L39" s="9">
        <v>37728.547914402101</v>
      </c>
    </row>
    <row r="40" spans="1:12" s="3" customFormat="1" ht="13.5" x14ac:dyDescent="0.2">
      <c r="A40" s="3" t="s">
        <v>28</v>
      </c>
    </row>
    <row r="41" spans="1:12" s="4" customFormat="1" ht="20.25" x14ac:dyDescent="0.2"/>
    <row r="42" spans="1:12" s="3" customFormat="1" ht="21" thickBot="1" x14ac:dyDescent="0.25">
      <c r="A42" s="10" t="s">
        <v>29</v>
      </c>
      <c r="B42" s="11"/>
      <c r="C42" s="12">
        <v>0.10206351691079925</v>
      </c>
      <c r="D42" s="12">
        <v>0.10143211775915457</v>
      </c>
      <c r="E42" s="12">
        <v>0.10157663875667494</v>
      </c>
      <c r="F42" s="12">
        <v>0.10359211158899932</v>
      </c>
      <c r="G42" s="12">
        <v>0.10886508799063714</v>
      </c>
      <c r="H42" s="12">
        <v>0.11574348464970677</v>
      </c>
      <c r="I42" s="12">
        <v>0.11674200890564425</v>
      </c>
      <c r="J42" s="12">
        <v>0.13035059739260288</v>
      </c>
      <c r="K42" s="12">
        <v>0.13278745769414119</v>
      </c>
      <c r="L42" s="12">
        <v>0.1394145308569186</v>
      </c>
    </row>
    <row r="43" spans="1:12" s="3" customFormat="1" ht="13.5" x14ac:dyDescent="0.2">
      <c r="C43" s="6"/>
      <c r="D43" s="6"/>
      <c r="E43" s="6"/>
      <c r="F43" s="6"/>
      <c r="G43" s="6"/>
      <c r="H43" s="6"/>
      <c r="I43" s="6"/>
      <c r="J43" s="6"/>
      <c r="K43" s="6"/>
      <c r="L43" s="6"/>
    </row>
    <row r="44" spans="1:12" s="3" customFormat="1" ht="20.25" x14ac:dyDescent="0.2">
      <c r="A44" s="14" t="s">
        <v>30</v>
      </c>
      <c r="C44" s="6"/>
      <c r="D44" s="6"/>
      <c r="E44" s="6"/>
      <c r="F44" s="6"/>
      <c r="G44" s="6"/>
      <c r="H44" s="6"/>
      <c r="I44" s="6"/>
      <c r="J44" s="6"/>
      <c r="K44" s="6"/>
      <c r="L44" s="6"/>
    </row>
    <row r="45" spans="1:12" s="3" customFormat="1" ht="13.5" x14ac:dyDescent="0.2">
      <c r="A45" s="15" t="s">
        <v>31</v>
      </c>
      <c r="B45" s="15"/>
      <c r="C45" s="6">
        <v>207.73725797054328</v>
      </c>
      <c r="D45" s="6">
        <v>282.57651403326952</v>
      </c>
      <c r="E45" s="6">
        <v>343.87308250322423</v>
      </c>
      <c r="F45" s="6">
        <v>408.17725968802665</v>
      </c>
      <c r="G45" s="6">
        <v>532.23412968881189</v>
      </c>
      <c r="H45" s="6">
        <v>702.09438988731677</v>
      </c>
      <c r="I45" s="6">
        <v>841.52357289692748</v>
      </c>
      <c r="J45" s="6">
        <v>1053.8152214673503</v>
      </c>
      <c r="K45" s="6">
        <v>1404.6611465000283</v>
      </c>
      <c r="L45" s="6">
        <v>1412.7919171408107</v>
      </c>
    </row>
    <row r="46" spans="1:12" s="3" customFormat="1" ht="13.5" x14ac:dyDescent="0.2">
      <c r="A46" s="15" t="s">
        <v>32</v>
      </c>
      <c r="B46" s="15"/>
      <c r="C46" s="6">
        <v>3938.6882583357219</v>
      </c>
      <c r="D46" s="6">
        <v>3855.9520397439574</v>
      </c>
      <c r="E46" s="6">
        <v>3934.8428394000193</v>
      </c>
      <c r="F46" s="6">
        <v>3918.7923951466514</v>
      </c>
      <c r="G46" s="6">
        <v>4026.8468949078056</v>
      </c>
      <c r="H46" s="6">
        <v>4189.6772565929887</v>
      </c>
      <c r="I46" s="6">
        <v>4635.0493538644268</v>
      </c>
      <c r="J46" s="6">
        <v>4909.0014516256542</v>
      </c>
      <c r="K46" s="6">
        <v>5051.9351371775929</v>
      </c>
      <c r="L46" s="6">
        <v>5259.9078073991432</v>
      </c>
    </row>
    <row r="47" spans="1:12" s="3" customFormat="1" ht="13.5" x14ac:dyDescent="0.2">
      <c r="A47" s="15" t="s">
        <v>33</v>
      </c>
      <c r="B47" s="15"/>
      <c r="C47" s="6">
        <v>66.254373481623986</v>
      </c>
      <c r="D47" s="6">
        <v>98.480241264504201</v>
      </c>
      <c r="E47" s="6">
        <v>133.71957668681452</v>
      </c>
      <c r="F47" s="6">
        <v>143.00142625388841</v>
      </c>
      <c r="G47" s="6">
        <v>481.2486944643162</v>
      </c>
      <c r="H47" s="6">
        <v>706.79962417249146</v>
      </c>
      <c r="I47" s="6">
        <v>935.22723486188022</v>
      </c>
      <c r="J47" s="6">
        <v>987.78529817500521</v>
      </c>
      <c r="K47" s="6">
        <v>877.08261021792941</v>
      </c>
      <c r="L47" s="6">
        <v>806.47554094253246</v>
      </c>
    </row>
    <row r="48" spans="1:12" s="3" customFormat="1" ht="13.5" x14ac:dyDescent="0.2">
      <c r="A48" s="3" t="s">
        <v>34</v>
      </c>
      <c r="B48" s="15"/>
      <c r="C48" s="6">
        <v>4212.6798897878889</v>
      </c>
      <c r="D48" s="6">
        <v>4237.008795041731</v>
      </c>
      <c r="E48" s="6">
        <v>4412.4354985900582</v>
      </c>
      <c r="F48" s="6">
        <v>4469.9710810885663</v>
      </c>
      <c r="G48" s="6">
        <v>5040.3297190609337</v>
      </c>
      <c r="H48" s="6">
        <v>5598.5712706527966</v>
      </c>
      <c r="I48" s="6">
        <v>6411.8001616232341</v>
      </c>
      <c r="J48" s="6">
        <v>6950.6019712680099</v>
      </c>
      <c r="K48" s="6">
        <v>7333.6788938955506</v>
      </c>
      <c r="L48" s="6">
        <v>7479.1752654824868</v>
      </c>
    </row>
    <row r="49" spans="1:12" ht="13.5" x14ac:dyDescent="0.2">
      <c r="A49" s="3" t="s">
        <v>35</v>
      </c>
      <c r="B49" s="3"/>
      <c r="C49" s="6"/>
      <c r="D49" s="6"/>
      <c r="E49" s="6"/>
      <c r="F49" s="6"/>
      <c r="G49" s="6"/>
      <c r="H49" s="6"/>
      <c r="I49" s="6"/>
      <c r="J49" s="6"/>
      <c r="K49" s="6"/>
      <c r="L49" s="6"/>
    </row>
    <row r="50" spans="1:12" s="3" customFormat="1" ht="13.5" x14ac:dyDescent="0.2">
      <c r="A50" s="1"/>
      <c r="B50" s="1"/>
      <c r="C50" s="1"/>
      <c r="D50" s="1"/>
      <c r="E50" s="1"/>
      <c r="F50" s="1"/>
      <c r="G50" s="1"/>
      <c r="H50" s="1"/>
      <c r="I50" s="1"/>
      <c r="J50" s="1"/>
      <c r="K50" s="1"/>
      <c r="L50" s="1"/>
    </row>
    <row r="51" spans="1:12" ht="20.25" x14ac:dyDescent="0.2">
      <c r="A51" s="16" t="s">
        <v>36</v>
      </c>
      <c r="B51" s="15"/>
      <c r="C51" s="6"/>
      <c r="D51" s="6"/>
      <c r="E51" s="6"/>
      <c r="F51" s="6"/>
      <c r="G51" s="6"/>
      <c r="H51" s="6"/>
      <c r="I51" s="6"/>
      <c r="J51" s="6"/>
      <c r="K51" s="6"/>
      <c r="L51" s="6"/>
    </row>
    <row r="52" spans="1:12" ht="13.5" x14ac:dyDescent="0.2">
      <c r="A52" s="15" t="s">
        <v>37</v>
      </c>
      <c r="B52" s="15"/>
      <c r="C52" s="6">
        <v>0</v>
      </c>
      <c r="D52" s="6">
        <v>0</v>
      </c>
      <c r="E52" s="6">
        <v>0</v>
      </c>
      <c r="F52" s="6">
        <v>0</v>
      </c>
      <c r="G52" s="6">
        <v>0</v>
      </c>
      <c r="H52" s="6">
        <v>0</v>
      </c>
      <c r="I52" s="6">
        <v>0</v>
      </c>
      <c r="J52" s="6">
        <v>0</v>
      </c>
      <c r="K52" s="6">
        <v>0</v>
      </c>
      <c r="L52" s="6">
        <v>0</v>
      </c>
    </row>
    <row r="53" spans="1:12" s="3" customFormat="1" ht="13.5" x14ac:dyDescent="0.2">
      <c r="A53" s="15" t="s">
        <v>38</v>
      </c>
      <c r="B53" s="15"/>
      <c r="C53" s="6">
        <v>0</v>
      </c>
      <c r="D53" s="6">
        <v>0</v>
      </c>
      <c r="E53" s="6">
        <v>0</v>
      </c>
      <c r="F53" s="6">
        <v>0</v>
      </c>
      <c r="G53" s="6">
        <v>0</v>
      </c>
      <c r="H53" s="6">
        <v>0</v>
      </c>
      <c r="I53" s="6">
        <v>0</v>
      </c>
      <c r="J53" s="6">
        <v>0</v>
      </c>
      <c r="K53" s="6">
        <v>0</v>
      </c>
      <c r="L53" s="6">
        <v>0</v>
      </c>
    </row>
    <row r="54" spans="1:12" s="3" customFormat="1" ht="13.5" x14ac:dyDescent="0.2">
      <c r="A54" s="15"/>
      <c r="B54" s="15"/>
      <c r="C54" s="6"/>
      <c r="D54" s="6"/>
      <c r="E54" s="6"/>
      <c r="F54" s="6"/>
      <c r="G54" s="6"/>
      <c r="H54" s="6"/>
      <c r="I54" s="6"/>
      <c r="J54" s="6"/>
      <c r="K54" s="6"/>
      <c r="L54" s="6"/>
    </row>
    <row r="55" spans="1:12" s="3" customFormat="1" ht="13.5" x14ac:dyDescent="0.2">
      <c r="A55" s="8" t="s">
        <v>39</v>
      </c>
      <c r="B55" s="15"/>
      <c r="C55" s="9">
        <v>4212.6798897878889</v>
      </c>
      <c r="D55" s="9">
        <v>4237.008795041731</v>
      </c>
      <c r="E55" s="9">
        <v>4412.4354985900582</v>
      </c>
      <c r="F55" s="9">
        <v>4469.9710810885663</v>
      </c>
      <c r="G55" s="9">
        <v>5040.3297190609337</v>
      </c>
      <c r="H55" s="9">
        <v>5598.5712706527966</v>
      </c>
      <c r="I55" s="9">
        <v>6411.8001616232341</v>
      </c>
      <c r="J55" s="9">
        <v>6950.6019712680099</v>
      </c>
      <c r="K55" s="9">
        <v>7333.6788938955506</v>
      </c>
      <c r="L55" s="9">
        <v>7479.1752654824868</v>
      </c>
    </row>
    <row r="57" spans="1:12" s="3" customFormat="1" ht="20.25" x14ac:dyDescent="0.2">
      <c r="A57" s="16" t="s">
        <v>40</v>
      </c>
      <c r="C57" s="6"/>
      <c r="D57" s="6"/>
      <c r="E57" s="6"/>
      <c r="F57" s="6"/>
      <c r="G57" s="6"/>
      <c r="H57" s="6"/>
      <c r="I57" s="6"/>
      <c r="J57" s="6"/>
      <c r="K57" s="6"/>
      <c r="L57" s="6"/>
    </row>
    <row r="58" spans="1:12" s="3" customFormat="1" ht="13.5" x14ac:dyDescent="0.2">
      <c r="A58" s="3" t="s">
        <v>41</v>
      </c>
      <c r="C58" s="6">
        <v>61111.317951657591</v>
      </c>
      <c r="D58" s="6">
        <v>61508.362384756852</v>
      </c>
      <c r="E58" s="6">
        <v>64145.270695328167</v>
      </c>
      <c r="F58" s="6">
        <v>64906.294853921849</v>
      </c>
      <c r="G58" s="6">
        <v>65228.109147797848</v>
      </c>
      <c r="H58" s="6">
        <v>64294.54400974491</v>
      </c>
      <c r="I58" s="6">
        <v>69344.550453807213</v>
      </c>
      <c r="J58" s="6">
        <v>67705.702445781979</v>
      </c>
      <c r="K58" s="6">
        <v>67489.640775771462</v>
      </c>
      <c r="L58" s="6">
        <v>66291.753484761619</v>
      </c>
    </row>
    <row r="59" spans="1:12" s="3" customFormat="1" ht="13.5" x14ac:dyDescent="0.2">
      <c r="A59" s="1"/>
      <c r="B59" s="1"/>
      <c r="C59" s="1"/>
      <c r="D59" s="1"/>
      <c r="E59" s="1"/>
      <c r="F59" s="1"/>
      <c r="G59" s="1"/>
      <c r="H59" s="1"/>
      <c r="I59" s="1"/>
      <c r="J59" s="1"/>
      <c r="K59" s="1"/>
      <c r="L59" s="1"/>
    </row>
    <row r="60" spans="1:12" s="3" customFormat="1" ht="20.25" x14ac:dyDescent="0.2">
      <c r="A60" s="16" t="s">
        <v>42</v>
      </c>
      <c r="B60" s="1"/>
      <c r="C60" s="1"/>
      <c r="D60" s="1"/>
      <c r="E60" s="1"/>
      <c r="F60" s="1"/>
      <c r="G60" s="1"/>
      <c r="H60" s="1"/>
      <c r="I60" s="1"/>
      <c r="J60" s="1"/>
      <c r="K60" s="1"/>
      <c r="L60" s="1"/>
    </row>
    <row r="61" spans="1:12" s="3" customFormat="1" ht="13.5" x14ac:dyDescent="0.2">
      <c r="A61" s="1" t="s">
        <v>43</v>
      </c>
      <c r="B61" s="1"/>
      <c r="C61" s="6">
        <v>61111.317951657591</v>
      </c>
      <c r="D61" s="6">
        <v>61508.362384756852</v>
      </c>
      <c r="E61" s="6">
        <v>64145.270695328167</v>
      </c>
      <c r="F61" s="6">
        <v>64906.294853921849</v>
      </c>
      <c r="G61" s="6">
        <v>65229.566723894153</v>
      </c>
      <c r="H61" s="6">
        <v>64298.566350889349</v>
      </c>
      <c r="I61" s="6">
        <v>69349.500447778642</v>
      </c>
      <c r="J61" s="6">
        <v>67711.412600952113</v>
      </c>
      <c r="K61" s="6">
        <v>67496.004115872522</v>
      </c>
      <c r="L61" s="6">
        <v>66298.7473722219</v>
      </c>
    </row>
    <row r="62" spans="1:12" s="3" customFormat="1" ht="13.5" x14ac:dyDescent="0.2">
      <c r="A62" s="8" t="s">
        <v>44</v>
      </c>
      <c r="C62" s="6">
        <v>61111.317951657591</v>
      </c>
      <c r="D62" s="6">
        <v>61508.362384756852</v>
      </c>
      <c r="E62" s="6">
        <v>64145.270695328167</v>
      </c>
      <c r="F62" s="6">
        <v>64906.294853921849</v>
      </c>
      <c r="G62" s="6">
        <v>65229.566723894153</v>
      </c>
      <c r="H62" s="6">
        <v>64298.566350889349</v>
      </c>
      <c r="I62" s="6">
        <v>69349.500447778642</v>
      </c>
      <c r="J62" s="6">
        <v>67711.412600952113</v>
      </c>
      <c r="K62" s="6">
        <v>67496.004115872522</v>
      </c>
      <c r="L62" s="6">
        <v>66298.7473722219</v>
      </c>
    </row>
    <row r="63" spans="1:12" s="4" customFormat="1" ht="20.25" x14ac:dyDescent="0.2">
      <c r="A63" s="3"/>
      <c r="B63" s="3"/>
      <c r="C63" s="3"/>
      <c r="D63" s="3"/>
      <c r="E63" s="3"/>
      <c r="F63" s="3"/>
      <c r="G63" s="3"/>
      <c r="H63" s="3"/>
      <c r="I63" s="3"/>
      <c r="J63" s="3"/>
      <c r="K63" s="3"/>
      <c r="L63" s="3"/>
    </row>
    <row r="64" spans="1:12" s="3" customFormat="1" ht="21" thickBot="1" x14ac:dyDescent="0.25">
      <c r="A64" s="10" t="s">
        <v>45</v>
      </c>
      <c r="B64" s="11"/>
      <c r="C64" s="12">
        <v>6.8934528512711021E-2</v>
      </c>
      <c r="D64" s="12">
        <v>6.888508538949098E-2</v>
      </c>
      <c r="E64" s="12">
        <v>6.8788165530517045E-2</v>
      </c>
      <c r="F64" s="12">
        <v>6.8868067282975967E-2</v>
      </c>
      <c r="G64" s="12">
        <v>7.7270630056394618E-2</v>
      </c>
      <c r="H64" s="12">
        <v>8.7071479014016295E-2</v>
      </c>
      <c r="I64" s="12">
        <v>9.2456328022887904E-2</v>
      </c>
      <c r="J64" s="12">
        <v>0.10265037612241862</v>
      </c>
      <c r="K64" s="12">
        <v>0.10865352682664876</v>
      </c>
      <c r="L64" s="12">
        <v>0.11281020474628364</v>
      </c>
    </row>
    <row r="65" spans="1:27" s="3" customFormat="1" ht="15" customHeight="1" x14ac:dyDescent="0.2">
      <c r="A65" s="3" t="s">
        <v>63</v>
      </c>
    </row>
    <row r="66" spans="1:27" s="3" customFormat="1" ht="22.5" customHeight="1" x14ac:dyDescent="0.2">
      <c r="J66" s="144" t="s">
        <v>47</v>
      </c>
      <c r="K66" s="144"/>
      <c r="L66" s="144"/>
      <c r="M66" s="144"/>
      <c r="N66" s="144"/>
      <c r="O66" s="144"/>
      <c r="P66" s="144"/>
      <c r="Q66" s="144"/>
      <c r="R66" s="17"/>
      <c r="S66" s="5"/>
      <c r="AA66" s="8"/>
    </row>
    <row r="67" spans="1:27" s="3" customFormat="1" ht="22.5" customHeight="1" x14ac:dyDescent="0.2">
      <c r="D67" s="86" t="s">
        <v>48</v>
      </c>
      <c r="E67" s="19"/>
      <c r="F67" s="20"/>
      <c r="G67" s="20"/>
      <c r="H67" s="20"/>
      <c r="I67" s="21"/>
      <c r="J67" s="144" t="s">
        <v>49</v>
      </c>
      <c r="K67" s="144"/>
      <c r="L67" s="144" t="s">
        <v>50</v>
      </c>
      <c r="M67" s="144"/>
      <c r="N67" s="144" t="s">
        <v>51</v>
      </c>
      <c r="O67" s="144"/>
      <c r="P67" s="144" t="s">
        <v>52</v>
      </c>
      <c r="Q67" s="144"/>
      <c r="R67" s="22"/>
      <c r="S67" s="23" t="s">
        <v>53</v>
      </c>
    </row>
    <row r="68" spans="1:27" s="3" customFormat="1" ht="22.5" customHeight="1" x14ac:dyDescent="0.2">
      <c r="D68" s="85">
        <v>7.1999999999999995E-2</v>
      </c>
      <c r="J68" s="143">
        <v>8.7599999999999997E-2</v>
      </c>
      <c r="K68" s="143"/>
      <c r="L68" s="143">
        <v>9.5399999999999999E-2</v>
      </c>
      <c r="M68" s="143"/>
      <c r="N68" s="143">
        <v>0.1071</v>
      </c>
      <c r="O68" s="143"/>
      <c r="P68" s="143">
        <v>0.1227</v>
      </c>
      <c r="Q68" s="143"/>
      <c r="R68" s="26"/>
      <c r="S68" s="27">
        <v>0.15</v>
      </c>
    </row>
    <row r="69" spans="1:27" s="28" customFormat="1" ht="15" customHeight="1" x14ac:dyDescent="0.2"/>
    <row r="72" spans="1:27" ht="15" customHeight="1" x14ac:dyDescent="0.2">
      <c r="A72" s="3"/>
      <c r="B72" s="3"/>
      <c r="C72" s="6"/>
      <c r="D72" s="6"/>
      <c r="E72" s="6"/>
      <c r="F72" s="6"/>
      <c r="G72" s="6"/>
      <c r="H72" s="6"/>
      <c r="I72" s="6"/>
      <c r="J72" s="6"/>
      <c r="K72" s="6"/>
      <c r="L72" s="6"/>
      <c r="M72" s="6"/>
      <c r="N72" s="6"/>
      <c r="O72" s="6"/>
      <c r="P72" s="6"/>
      <c r="Q72" s="6"/>
      <c r="R72" s="6"/>
      <c r="S72" s="6"/>
    </row>
    <row r="73" spans="1:27" s="28" customFormat="1" ht="15" customHeight="1" x14ac:dyDescent="0.2"/>
    <row r="74" spans="1:27" s="28" customFormat="1" ht="15" customHeight="1" x14ac:dyDescent="0.2"/>
    <row r="75" spans="1:27" s="28" customFormat="1" ht="15" customHeight="1" x14ac:dyDescent="0.2"/>
    <row r="76" spans="1:27" s="28" customFormat="1" ht="15" customHeight="1" x14ac:dyDescent="0.2"/>
    <row r="77" spans="1:27" s="28" customFormat="1" ht="15" customHeight="1" x14ac:dyDescent="0.2"/>
    <row r="78" spans="1:27" s="28" customFormat="1" ht="15" customHeight="1" x14ac:dyDescent="0.2"/>
    <row r="79" spans="1:27" s="28" customFormat="1" ht="15" customHeight="1" x14ac:dyDescent="0.2">
      <c r="T79" s="29"/>
    </row>
    <row r="80" spans="1:27" s="28" customFormat="1" ht="15" customHeight="1" x14ac:dyDescent="0.2"/>
    <row r="81" spans="1:1" s="28" customFormat="1" ht="13.5" x14ac:dyDescent="0.2"/>
    <row r="82" spans="1:1" s="28" customFormat="1" ht="13.5" x14ac:dyDescent="0.2"/>
    <row r="83" spans="1:1" s="28" customFormat="1" ht="13.5" x14ac:dyDescent="0.2"/>
    <row r="84" spans="1:1" s="28" customFormat="1" ht="13.5" x14ac:dyDescent="0.2"/>
    <row r="85" spans="1:1" s="3" customFormat="1" ht="13.5" x14ac:dyDescent="0.2"/>
    <row r="86" spans="1:1" s="3" customFormat="1" ht="13.5" x14ac:dyDescent="0.2"/>
    <row r="87" spans="1:1" s="3" customFormat="1" ht="13.5" x14ac:dyDescent="0.2"/>
    <row r="88" spans="1:1" s="3" customFormat="1" ht="13.5" x14ac:dyDescent="0.2"/>
    <row r="90" spans="1:1" s="28" customFormat="1" ht="13.5" x14ac:dyDescent="0.2">
      <c r="A90" s="30"/>
    </row>
    <row r="98" s="28" customFormat="1" ht="13.5" x14ac:dyDescent="0.2"/>
    <row r="99" s="28" customFormat="1" ht="13.5" x14ac:dyDescent="0.2"/>
    <row r="100" s="28" customFormat="1" ht="13.5" x14ac:dyDescent="0.2"/>
    <row r="101" s="28" customFormat="1" ht="13.5" x14ac:dyDescent="0.2"/>
    <row r="200" spans="1:2" s="3" customFormat="1" ht="13.5" x14ac:dyDescent="0.2">
      <c r="A200" s="31">
        <v>41.868000000000002</v>
      </c>
      <c r="B200" s="8" t="s">
        <v>54</v>
      </c>
    </row>
    <row r="201" spans="1:2" s="3" customFormat="1" ht="13.5" x14ac:dyDescent="0.2">
      <c r="A201" s="31">
        <v>10</v>
      </c>
      <c r="B201" s="8" t="s">
        <v>55</v>
      </c>
    </row>
    <row r="202" spans="1:2" s="3" customFormat="1" ht="13.5" x14ac:dyDescent="0.2">
      <c r="A202" s="31">
        <v>1</v>
      </c>
      <c r="B202" s="8" t="s">
        <v>56</v>
      </c>
    </row>
    <row r="203" spans="1:2" s="3" customFormat="1" ht="13.5" x14ac:dyDescent="0.2">
      <c r="A203" s="31">
        <v>11.63</v>
      </c>
      <c r="B203" s="8" t="s">
        <v>57</v>
      </c>
    </row>
    <row r="204" spans="1:2" s="3" customFormat="1" ht="13.5" x14ac:dyDescent="0.2">
      <c r="A204" s="31">
        <v>39.68</v>
      </c>
      <c r="B204" s="8" t="s">
        <v>58</v>
      </c>
    </row>
  </sheetData>
  <mergeCells count="10">
    <mergeCell ref="J68:K68"/>
    <mergeCell ref="L68:M68"/>
    <mergeCell ref="N68:O68"/>
    <mergeCell ref="P68:Q68"/>
    <mergeCell ref="H1:K2"/>
    <mergeCell ref="J66:Q66"/>
    <mergeCell ref="J67:K67"/>
    <mergeCell ref="L67:M67"/>
    <mergeCell ref="N67:O67"/>
    <mergeCell ref="P67:Q6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A204"/>
  <sheetViews>
    <sheetView workbookViewId="0"/>
  </sheetViews>
  <sheetFormatPr defaultColWidth="9.140625" defaultRowHeight="12.75" x14ac:dyDescent="0.2"/>
  <cols>
    <col min="1" max="19" width="11.42578125" style="1" customWidth="1"/>
    <col min="20" max="26" width="9.140625" style="1"/>
    <col min="27" max="27" width="11.28515625" style="1" bestFit="1" customWidth="1"/>
    <col min="28" max="16384" width="9.140625" style="1"/>
  </cols>
  <sheetData>
    <row r="1" spans="1:27" ht="12.75" customHeight="1" x14ac:dyDescent="0.2">
      <c r="A1" s="88" t="s">
        <v>135</v>
      </c>
      <c r="H1" s="142" t="s">
        <v>81</v>
      </c>
      <c r="I1" s="142"/>
      <c r="J1" s="142"/>
      <c r="K1" s="142"/>
      <c r="AA1" s="2">
        <v>1</v>
      </c>
    </row>
    <row r="2" spans="1:27" ht="12.75" customHeight="1" x14ac:dyDescent="0.2">
      <c r="A2" s="102"/>
      <c r="B2" s="103"/>
      <c r="H2" s="142"/>
      <c r="I2" s="142"/>
      <c r="J2" s="142"/>
      <c r="K2" s="142"/>
    </row>
    <row r="4" spans="1:27" s="3" customFormat="1" ht="22.5" customHeight="1" x14ac:dyDescent="0.2"/>
    <row r="5" spans="1:27" s="4" customFormat="1" ht="27" customHeight="1" x14ac:dyDescent="0.2">
      <c r="C5" s="5">
        <v>2004</v>
      </c>
      <c r="D5" s="5">
        <v>2005</v>
      </c>
      <c r="E5" s="5">
        <v>2006</v>
      </c>
      <c r="F5" s="5">
        <v>2007</v>
      </c>
      <c r="G5" s="5">
        <v>2008</v>
      </c>
      <c r="H5" s="5">
        <v>2009</v>
      </c>
      <c r="I5" s="5">
        <v>2010</v>
      </c>
      <c r="J5" s="5">
        <v>2011</v>
      </c>
      <c r="K5" s="5">
        <v>2012</v>
      </c>
      <c r="L5" s="5">
        <v>2013</v>
      </c>
    </row>
    <row r="6" spans="1:27" s="4" customFormat="1" ht="27" customHeight="1" x14ac:dyDescent="0.2">
      <c r="A6" s="5" t="s">
        <v>1</v>
      </c>
    </row>
    <row r="7" spans="1:27" s="3" customFormat="1" ht="15" customHeight="1" x14ac:dyDescent="0.2">
      <c r="A7" s="3" t="s">
        <v>2</v>
      </c>
      <c r="C7" s="6">
        <v>995.61443724157266</v>
      </c>
      <c r="D7" s="6">
        <v>961.44852463354243</v>
      </c>
      <c r="E7" s="6">
        <v>955.23404043022526</v>
      </c>
      <c r="F7" s="6">
        <v>979.36266866941287</v>
      </c>
      <c r="G7" s="6">
        <v>960.40223049750125</v>
      </c>
      <c r="H7" s="6">
        <v>943.95231818380478</v>
      </c>
      <c r="I7" s="6">
        <v>986.93689865663032</v>
      </c>
      <c r="J7" s="6">
        <v>1047.8722559211947</v>
      </c>
      <c r="K7" s="6">
        <v>997.26312582179912</v>
      </c>
      <c r="L7" s="6">
        <v>975.34707423053464</v>
      </c>
    </row>
    <row r="8" spans="1:27" s="3" customFormat="1" ht="15" customHeight="1" x14ac:dyDescent="0.2">
      <c r="A8" s="3" t="s">
        <v>3</v>
      </c>
      <c r="C8" s="6">
        <v>76.264021188853363</v>
      </c>
      <c r="D8" s="6">
        <v>150.58611064515551</v>
      </c>
      <c r="E8" s="6">
        <v>252.51298285448982</v>
      </c>
      <c r="F8" s="6">
        <v>352.15870993058491</v>
      </c>
      <c r="G8" s="6">
        <v>471.40111423716297</v>
      </c>
      <c r="H8" s="6">
        <v>602.14595922387548</v>
      </c>
      <c r="I8" s="6">
        <v>722.36053836839983</v>
      </c>
      <c r="J8" s="6">
        <v>816.13672109571814</v>
      </c>
      <c r="K8" s="6">
        <v>890.90104441919311</v>
      </c>
      <c r="L8" s="6">
        <v>957.45726191341021</v>
      </c>
    </row>
    <row r="9" spans="1:27" s="3" customFormat="1" ht="15" customHeight="1" x14ac:dyDescent="0.2">
      <c r="A9" s="3" t="s">
        <v>4</v>
      </c>
      <c r="C9" s="6">
        <v>0.25795356835769562</v>
      </c>
      <c r="D9" s="6">
        <v>0.25795356835769562</v>
      </c>
      <c r="E9" s="6">
        <v>0.41272570937231301</v>
      </c>
      <c r="F9" s="6">
        <v>2.0636285468615649</v>
      </c>
      <c r="G9" s="6">
        <v>3.2674118658641444</v>
      </c>
      <c r="H9" s="6">
        <v>13.757523645743765</v>
      </c>
      <c r="I9" s="6">
        <v>18.171109200343938</v>
      </c>
      <c r="J9" s="6">
        <v>24.069561478933789</v>
      </c>
      <c r="K9" s="6">
        <v>33.76139294926913</v>
      </c>
      <c r="L9" s="6">
        <v>41.198624247635422</v>
      </c>
    </row>
    <row r="10" spans="1:27" s="3" customFormat="1" ht="15" customHeight="1" x14ac:dyDescent="0.2">
      <c r="A10" s="3" t="s">
        <v>5</v>
      </c>
      <c r="C10" s="6">
        <v>108.69432502149613</v>
      </c>
      <c r="D10" s="6">
        <v>116.07016337059329</v>
      </c>
      <c r="E10" s="6">
        <v>118.62098022355976</v>
      </c>
      <c r="F10" s="6">
        <v>131.57919174548582</v>
      </c>
      <c r="G10" s="6">
        <v>129.01521926053309</v>
      </c>
      <c r="H10" s="6">
        <v>147.29389509888219</v>
      </c>
      <c r="I10" s="6">
        <v>191.36388650042991</v>
      </c>
      <c r="J10" s="6">
        <v>212.12063628546861</v>
      </c>
      <c r="K10" s="6">
        <v>214.63112639724847</v>
      </c>
      <c r="L10" s="6">
        <v>216.32433361994839</v>
      </c>
    </row>
    <row r="11" spans="1:27" s="3" customFormat="1" ht="15" customHeight="1" x14ac:dyDescent="0.2">
      <c r="A11" s="3" t="s">
        <v>6</v>
      </c>
      <c r="C11" s="6">
        <v>31.13000859845225</v>
      </c>
      <c r="D11" s="6">
        <v>34.540670679277675</v>
      </c>
      <c r="E11" s="6">
        <v>35.309974204643197</v>
      </c>
      <c r="F11" s="6">
        <v>45.97343078245914</v>
      </c>
      <c r="G11" s="6">
        <v>46.746087704213117</v>
      </c>
      <c r="H11" s="6">
        <v>47.867583834909567</v>
      </c>
      <c r="I11" s="7">
        <v>50.320034393809252</v>
      </c>
      <c r="J11" s="6">
        <v>57.351676698194439</v>
      </c>
      <c r="K11" s="6">
        <v>51.673430782459157</v>
      </c>
      <c r="L11" s="6">
        <v>62.925537403267185</v>
      </c>
    </row>
    <row r="12" spans="1:27" s="3" customFormat="1" ht="15" customHeight="1" x14ac:dyDescent="0.2">
      <c r="A12" s="8" t="s">
        <v>7</v>
      </c>
      <c r="B12" s="8"/>
      <c r="C12" s="9">
        <v>1211.9607456187318</v>
      </c>
      <c r="D12" s="9">
        <v>1262.9034228969265</v>
      </c>
      <c r="E12" s="9">
        <v>1362.0907034222905</v>
      </c>
      <c r="F12" s="9">
        <v>1511.1376296748042</v>
      </c>
      <c r="G12" s="9">
        <v>1610.8320635652747</v>
      </c>
      <c r="H12" s="9">
        <v>1755.0172799872155</v>
      </c>
      <c r="I12" s="9">
        <v>1969.1524671196132</v>
      </c>
      <c r="J12" s="9">
        <v>2157.5508514795097</v>
      </c>
      <c r="K12" s="9">
        <v>2188.230120369969</v>
      </c>
      <c r="L12" s="9">
        <v>2253.2528314147962</v>
      </c>
    </row>
    <row r="13" spans="1:27" s="3" customFormat="1" ht="15" customHeight="1" x14ac:dyDescent="0.2">
      <c r="A13" s="3" t="s">
        <v>8</v>
      </c>
    </row>
    <row r="14" spans="1:27" s="3" customFormat="1" ht="15" customHeight="1" x14ac:dyDescent="0.2"/>
    <row r="15" spans="1:27" s="4" customFormat="1" ht="27" customHeight="1" x14ac:dyDescent="0.2">
      <c r="A15" s="5" t="s">
        <v>9</v>
      </c>
    </row>
    <row r="16" spans="1:27" s="3" customFormat="1" ht="15" customHeight="1" x14ac:dyDescent="0.2">
      <c r="A16" s="8" t="s">
        <v>10</v>
      </c>
      <c r="C16" s="9">
        <v>4411.6938950988824</v>
      </c>
      <c r="D16" s="9">
        <v>4558.2115219260531</v>
      </c>
      <c r="E16" s="9">
        <v>4644.625967325881</v>
      </c>
      <c r="F16" s="9">
        <v>4676.182287188306</v>
      </c>
      <c r="G16" s="9">
        <v>4720.7222699914018</v>
      </c>
      <c r="H16" s="9">
        <v>4665.3482373172828</v>
      </c>
      <c r="I16" s="9">
        <v>4842.13241616509</v>
      </c>
      <c r="J16" s="9">
        <v>4703.4393809114363</v>
      </c>
      <c r="K16" s="9">
        <v>4597.6784178847811</v>
      </c>
      <c r="L16" s="9">
        <v>4583.8349097162509</v>
      </c>
    </row>
    <row r="17" spans="1:12" s="3" customFormat="1" ht="13.5" x14ac:dyDescent="0.2"/>
    <row r="18" spans="1:12" s="4" customFormat="1" ht="21" thickBot="1" x14ac:dyDescent="0.25">
      <c r="A18" s="10" t="s">
        <v>11</v>
      </c>
      <c r="B18" s="11"/>
      <c r="C18" s="12">
        <v>0.27471551164625108</v>
      </c>
      <c r="D18" s="12">
        <v>0.2770611712120134</v>
      </c>
      <c r="E18" s="12">
        <v>0.29326165616012068</v>
      </c>
      <c r="F18" s="12">
        <v>0.32315627083550258</v>
      </c>
      <c r="G18" s="12">
        <v>0.34122576407533683</v>
      </c>
      <c r="H18" s="12">
        <v>0.37618141041415676</v>
      </c>
      <c r="I18" s="12">
        <v>0.40667051164188484</v>
      </c>
      <c r="J18" s="12">
        <v>0.45871769076811569</v>
      </c>
      <c r="K18" s="12">
        <v>0.47594240429209733</v>
      </c>
      <c r="L18" s="12">
        <v>0.4915650052401816</v>
      </c>
    </row>
    <row r="19" spans="1:12" s="3" customFormat="1" ht="13.5" x14ac:dyDescent="0.2"/>
    <row r="20" spans="1:12" s="4" customFormat="1" ht="20.25" x14ac:dyDescent="0.2">
      <c r="A20" s="5" t="s">
        <v>12</v>
      </c>
    </row>
    <row r="21" spans="1:12" s="3" customFormat="1" ht="13.5" x14ac:dyDescent="0.2">
      <c r="A21" s="3" t="s">
        <v>13</v>
      </c>
      <c r="C21" s="6">
        <v>0</v>
      </c>
      <c r="D21" s="6">
        <v>0</v>
      </c>
      <c r="E21" s="6">
        <v>0</v>
      </c>
      <c r="F21" s="6">
        <v>0</v>
      </c>
      <c r="G21" s="6">
        <v>0</v>
      </c>
      <c r="H21" s="6">
        <v>0</v>
      </c>
      <c r="I21" s="6">
        <v>2.3943594153052447E-4</v>
      </c>
      <c r="J21" s="6">
        <v>1.3877919174548582E-3</v>
      </c>
      <c r="K21" s="6">
        <v>1.698134135855546E-3</v>
      </c>
      <c r="L21" s="6">
        <v>6.1733542562338343E-3</v>
      </c>
    </row>
    <row r="22" spans="1:12" s="3" customFormat="1" ht="13.5" x14ac:dyDescent="0.2">
      <c r="A22" s="3" t="s">
        <v>14</v>
      </c>
      <c r="C22" s="6">
        <v>39.896818572656919</v>
      </c>
      <c r="D22" s="6">
        <v>40.58469475494411</v>
      </c>
      <c r="E22" s="6">
        <v>43.680137575236451</v>
      </c>
      <c r="F22" s="6">
        <v>42.820292347377467</v>
      </c>
      <c r="G22" s="6">
        <v>43.164230438521066</v>
      </c>
      <c r="H22" s="6">
        <v>41.530524505588993</v>
      </c>
      <c r="I22" s="6">
        <v>40.842408887360271</v>
      </c>
      <c r="J22" s="6">
        <v>34.736359413585561</v>
      </c>
      <c r="K22" s="6">
        <v>34.478095503009456</v>
      </c>
      <c r="L22" s="6">
        <v>33.527790532244197</v>
      </c>
    </row>
    <row r="23" spans="1:12" s="3" customFormat="1" ht="13.5" x14ac:dyDescent="0.2">
      <c r="A23" s="3" t="s">
        <v>15</v>
      </c>
      <c r="C23" s="6">
        <v>0</v>
      </c>
      <c r="D23" s="6">
        <v>0</v>
      </c>
      <c r="E23" s="6">
        <v>71.628069169771663</v>
      </c>
      <c r="F23" s="6">
        <v>121.87606286424</v>
      </c>
      <c r="G23" s="6">
        <v>125.56563485239323</v>
      </c>
      <c r="H23" s="6">
        <v>208.09539505111303</v>
      </c>
      <c r="I23" s="6">
        <v>309.13045762873793</v>
      </c>
      <c r="J23" s="6">
        <v>293.07573803382058</v>
      </c>
      <c r="K23" s="6">
        <v>274.64259100028659</v>
      </c>
      <c r="L23" s="6">
        <v>264.08244960351578</v>
      </c>
    </row>
    <row r="24" spans="1:12" s="3" customFormat="1" ht="13.5" x14ac:dyDescent="0.2">
      <c r="A24" s="3" t="s">
        <v>16</v>
      </c>
      <c r="C24" s="6">
        <v>0</v>
      </c>
      <c r="D24" s="6">
        <v>0</v>
      </c>
      <c r="E24" s="6">
        <v>71.628069169771663</v>
      </c>
      <c r="F24" s="6">
        <v>121.87606286424</v>
      </c>
      <c r="G24" s="6">
        <v>125.56563485239323</v>
      </c>
      <c r="H24" s="6">
        <v>208.09539505111303</v>
      </c>
      <c r="I24" s="7">
        <v>309.13045762873793</v>
      </c>
      <c r="J24" s="6">
        <v>3.984</v>
      </c>
      <c r="K24" s="6">
        <v>4.1459999999999999</v>
      </c>
      <c r="L24" s="6">
        <v>9.3820759999999996</v>
      </c>
    </row>
    <row r="25" spans="1:12" s="3" customFormat="1" ht="13.5" x14ac:dyDescent="0.2">
      <c r="A25" s="8" t="s">
        <v>17</v>
      </c>
      <c r="C25" s="9">
        <v>10.9602749272451</v>
      </c>
      <c r="D25" s="9">
        <v>11.149245184611395</v>
      </c>
      <c r="E25" s="9">
        <v>83.627680512531384</v>
      </c>
      <c r="F25" s="9">
        <v>135.96290321364523</v>
      </c>
      <c r="G25" s="9">
        <v>142.674048557671</v>
      </c>
      <c r="H25" s="9">
        <v>225.39024447618161</v>
      </c>
      <c r="I25" s="9">
        <v>327.30014406228497</v>
      </c>
      <c r="J25" s="9">
        <v>21.036477830657862</v>
      </c>
      <c r="K25" s="9">
        <v>22.314951191341287</v>
      </c>
      <c r="L25" s="9">
        <v>34.151022216529931</v>
      </c>
    </row>
    <row r="26" spans="1:12" s="3" customFormat="1" ht="13.5" x14ac:dyDescent="0.2">
      <c r="C26" s="6"/>
      <c r="D26" s="6"/>
      <c r="E26" s="6"/>
      <c r="F26" s="6"/>
      <c r="G26" s="6"/>
      <c r="H26" s="6"/>
      <c r="I26" s="6"/>
      <c r="J26" s="6"/>
      <c r="K26" s="6"/>
      <c r="L26" s="6"/>
    </row>
    <row r="27" spans="1:12" s="4" customFormat="1" ht="20.25" x14ac:dyDescent="0.2">
      <c r="A27" s="5" t="s">
        <v>18</v>
      </c>
      <c r="C27" s="13"/>
      <c r="D27" s="13"/>
      <c r="E27" s="13"/>
      <c r="F27" s="13"/>
      <c r="G27" s="13"/>
      <c r="H27" s="13"/>
      <c r="I27" s="13"/>
      <c r="J27" s="13"/>
      <c r="K27" s="13"/>
      <c r="L27" s="13"/>
    </row>
    <row r="28" spans="1:12" s="3" customFormat="1" ht="13.5" x14ac:dyDescent="0.2">
      <c r="A28" s="8" t="s">
        <v>19</v>
      </c>
      <c r="C28" s="9">
        <v>6430.1232444826601</v>
      </c>
      <c r="D28" s="9">
        <v>6150.4299226139301</v>
      </c>
      <c r="E28" s="9">
        <v>6205.6397248495277</v>
      </c>
      <c r="F28" s="9">
        <v>6208.8111923187162</v>
      </c>
      <c r="G28" s="9">
        <v>6229.2773000859852</v>
      </c>
      <c r="H28" s="9">
        <v>6197.1992452469658</v>
      </c>
      <c r="I28" s="9">
        <v>6174.3019489825165</v>
      </c>
      <c r="J28" s="9">
        <v>5731.0570125155255</v>
      </c>
      <c r="K28" s="9">
        <v>5255.3342887169192</v>
      </c>
      <c r="L28" s="9">
        <v>5159.611254418649</v>
      </c>
    </row>
    <row r="29" spans="1:12" s="3" customFormat="1" ht="13.5" x14ac:dyDescent="0.2"/>
    <row r="30" spans="1:12" s="4" customFormat="1" ht="21" thickBot="1" x14ac:dyDescent="0.25">
      <c r="A30" s="10" t="s">
        <v>20</v>
      </c>
      <c r="B30" s="11"/>
      <c r="C30" s="12">
        <v>1.7045201951066051E-3</v>
      </c>
      <c r="D30" s="12">
        <v>1.8127586729535438E-3</v>
      </c>
      <c r="E30" s="12">
        <v>1.3476077281389255E-2</v>
      </c>
      <c r="F30" s="12">
        <v>2.1898379416312886E-2</v>
      </c>
      <c r="G30" s="12">
        <v>2.2903788302328684E-2</v>
      </c>
      <c r="H30" s="12">
        <v>3.6369694688943237E-2</v>
      </c>
      <c r="I30" s="12">
        <v>5.3010064419706883E-2</v>
      </c>
      <c r="J30" s="12">
        <v>3.6706104623838577E-3</v>
      </c>
      <c r="K30" s="12">
        <v>4.2461525690670084E-3</v>
      </c>
      <c r="L30" s="12">
        <v>6.6189138158971325E-3</v>
      </c>
    </row>
    <row r="31" spans="1:12" s="3" customFormat="1" ht="13.5" x14ac:dyDescent="0.2"/>
    <row r="32" spans="1:12" s="4" customFormat="1" ht="20.25" x14ac:dyDescent="0.2">
      <c r="A32" s="5" t="s">
        <v>21</v>
      </c>
    </row>
    <row r="33" spans="1:12" s="3" customFormat="1" ht="13.5" x14ac:dyDescent="0.2">
      <c r="A33" s="3" t="s">
        <v>22</v>
      </c>
      <c r="C33" s="6">
        <v>2501.6002675074042</v>
      </c>
      <c r="D33" s="6">
        <v>2528.6376230056367</v>
      </c>
      <c r="E33" s="6">
        <v>2546.1927964077577</v>
      </c>
      <c r="F33" s="6">
        <v>2602.1782745772425</v>
      </c>
      <c r="G33" s="6">
        <v>2599.264354638387</v>
      </c>
      <c r="H33" s="6">
        <v>2595.2517435750451</v>
      </c>
      <c r="I33" s="7">
        <v>2217.6363810069743</v>
      </c>
      <c r="J33" s="6">
        <v>2222.6999140154771</v>
      </c>
      <c r="K33" s="6">
        <v>1985.2870927677463</v>
      </c>
      <c r="L33" s="6">
        <v>1935.6788000382153</v>
      </c>
    </row>
    <row r="34" spans="1:12" s="3" customFormat="1" ht="13.5" x14ac:dyDescent="0.2">
      <c r="A34" s="3" t="s">
        <v>23</v>
      </c>
      <c r="C34" s="6">
        <v>0</v>
      </c>
      <c r="D34" s="6">
        <v>0</v>
      </c>
      <c r="E34" s="6">
        <v>0</v>
      </c>
      <c r="F34" s="6">
        <v>0</v>
      </c>
      <c r="G34" s="6">
        <v>0</v>
      </c>
      <c r="H34" s="6">
        <v>0</v>
      </c>
      <c r="I34" s="7">
        <v>0</v>
      </c>
      <c r="J34" s="6">
        <v>0</v>
      </c>
      <c r="K34" s="6">
        <v>0</v>
      </c>
      <c r="L34" s="6">
        <v>0</v>
      </c>
    </row>
    <row r="35" spans="1:12" s="3" customFormat="1" ht="13.5" x14ac:dyDescent="0.2">
      <c r="A35" s="3" t="s">
        <v>24</v>
      </c>
      <c r="C35" s="6">
        <v>0</v>
      </c>
      <c r="D35" s="6">
        <v>0</v>
      </c>
      <c r="E35" s="6">
        <v>0</v>
      </c>
      <c r="F35" s="6">
        <v>0</v>
      </c>
      <c r="G35" s="6">
        <v>0</v>
      </c>
      <c r="H35" s="6">
        <v>0</v>
      </c>
      <c r="I35" s="6">
        <v>0</v>
      </c>
      <c r="J35" s="6">
        <v>0</v>
      </c>
      <c r="K35" s="6">
        <v>0</v>
      </c>
      <c r="L35" s="6">
        <v>0</v>
      </c>
    </row>
    <row r="36" spans="1:12" s="3" customFormat="1" ht="13.5" x14ac:dyDescent="0.2">
      <c r="A36" s="8" t="s">
        <v>25</v>
      </c>
      <c r="C36" s="9">
        <v>2501.6002675074042</v>
      </c>
      <c r="D36" s="9">
        <v>2528.6376230056367</v>
      </c>
      <c r="E36" s="9">
        <v>2546.1927964077577</v>
      </c>
      <c r="F36" s="9">
        <v>2602.1782745772425</v>
      </c>
      <c r="G36" s="9">
        <v>2599.264354638387</v>
      </c>
      <c r="H36" s="9">
        <v>2595.2517435750451</v>
      </c>
      <c r="I36" s="9">
        <v>2217.6363810069743</v>
      </c>
      <c r="J36" s="9">
        <v>2222.6999140154771</v>
      </c>
      <c r="K36" s="9">
        <v>1985.2870927677463</v>
      </c>
      <c r="L36" s="9">
        <v>1935.6788000382153</v>
      </c>
    </row>
    <row r="37" spans="1:12" s="3" customFormat="1" ht="13.5" x14ac:dyDescent="0.2">
      <c r="C37" s="6"/>
      <c r="D37" s="6"/>
      <c r="E37" s="6"/>
      <c r="F37" s="6"/>
      <c r="G37" s="6"/>
      <c r="H37" s="6"/>
      <c r="I37" s="6"/>
      <c r="J37" s="6"/>
      <c r="K37" s="6"/>
      <c r="L37" s="6"/>
    </row>
    <row r="38" spans="1:12" s="4" customFormat="1" ht="20.25" x14ac:dyDescent="0.2">
      <c r="A38" s="5" t="s">
        <v>26</v>
      </c>
      <c r="C38" s="13"/>
      <c r="D38" s="13"/>
      <c r="E38" s="13"/>
      <c r="F38" s="13"/>
      <c r="G38" s="13"/>
      <c r="H38" s="13"/>
      <c r="I38" s="13"/>
      <c r="J38" s="13"/>
      <c r="K38" s="13"/>
      <c r="L38" s="13"/>
    </row>
    <row r="39" spans="1:12" s="3" customFormat="1" ht="13.5" x14ac:dyDescent="0.2">
      <c r="A39" s="8" t="s">
        <v>27</v>
      </c>
      <c r="C39" s="9">
        <v>7696.2223177605802</v>
      </c>
      <c r="D39" s="9">
        <v>7880.7164660361141</v>
      </c>
      <c r="E39" s="9">
        <v>7442.4288716919837</v>
      </c>
      <c r="F39" s="9">
        <v>7430.6550348715009</v>
      </c>
      <c r="G39" s="9">
        <v>6929.7089423903699</v>
      </c>
      <c r="H39" s="9">
        <v>6830.5108197191175</v>
      </c>
      <c r="I39" s="9">
        <v>6546.8100697430018</v>
      </c>
      <c r="J39" s="9">
        <v>6307.6125680710811</v>
      </c>
      <c r="K39" s="9">
        <v>5839.3291057609622</v>
      </c>
      <c r="L39" s="9">
        <v>5603.0841454093825</v>
      </c>
    </row>
    <row r="40" spans="1:12" s="3" customFormat="1" ht="13.5" x14ac:dyDescent="0.2">
      <c r="A40" s="3" t="s">
        <v>28</v>
      </c>
    </row>
    <row r="41" spans="1:12" s="4" customFormat="1" ht="20.25" x14ac:dyDescent="0.2"/>
    <row r="42" spans="1:12" s="3" customFormat="1" ht="21" thickBot="1" x14ac:dyDescent="0.25">
      <c r="A42" s="10" t="s">
        <v>29</v>
      </c>
      <c r="B42" s="11"/>
      <c r="C42" s="12">
        <v>0.32504262016112223</v>
      </c>
      <c r="D42" s="12">
        <v>0.32086392574881006</v>
      </c>
      <c r="E42" s="12">
        <v>0.34211852612961535</v>
      </c>
      <c r="F42" s="12">
        <v>0.35019500466182552</v>
      </c>
      <c r="G42" s="12">
        <v>0.37508997509811476</v>
      </c>
      <c r="H42" s="12">
        <v>0.37994987667434316</v>
      </c>
      <c r="I42" s="12">
        <v>0.33873540814267561</v>
      </c>
      <c r="J42" s="12">
        <v>0.352383709371547</v>
      </c>
      <c r="K42" s="12">
        <v>0.33998547723729133</v>
      </c>
      <c r="L42" s="12">
        <v>0.3454666661795755</v>
      </c>
    </row>
    <row r="43" spans="1:12" s="3" customFormat="1" ht="13.5" x14ac:dyDescent="0.2">
      <c r="C43" s="6"/>
      <c r="D43" s="6"/>
      <c r="E43" s="6"/>
      <c r="F43" s="6"/>
      <c r="G43" s="6"/>
      <c r="H43" s="6"/>
      <c r="I43" s="6"/>
      <c r="J43" s="6"/>
      <c r="K43" s="6"/>
      <c r="L43" s="6"/>
    </row>
    <row r="44" spans="1:12" s="3" customFormat="1" ht="20.25" x14ac:dyDescent="0.2">
      <c r="A44" s="14" t="s">
        <v>30</v>
      </c>
      <c r="C44" s="6"/>
      <c r="D44" s="6"/>
      <c r="E44" s="6"/>
      <c r="F44" s="6"/>
      <c r="G44" s="6"/>
      <c r="H44" s="6"/>
      <c r="I44" s="6"/>
      <c r="J44" s="6"/>
      <c r="K44" s="6"/>
      <c r="L44" s="6"/>
    </row>
    <row r="45" spans="1:12" s="3" customFormat="1" ht="13.5" x14ac:dyDescent="0.2">
      <c r="A45" s="15" t="s">
        <v>31</v>
      </c>
      <c r="B45" s="15"/>
      <c r="C45" s="6">
        <v>1201.000470691487</v>
      </c>
      <c r="D45" s="6">
        <v>1251.7541777123154</v>
      </c>
      <c r="E45" s="6">
        <v>1350.0910920795307</v>
      </c>
      <c r="F45" s="6">
        <v>1499.2737893253991</v>
      </c>
      <c r="G45" s="6">
        <v>1598.1736498599969</v>
      </c>
      <c r="H45" s="6">
        <v>1741.5964305621474</v>
      </c>
      <c r="I45" s="6">
        <v>1955.2159032386342</v>
      </c>
      <c r="J45" s="6">
        <v>2144.4831567411329</v>
      </c>
      <c r="K45" s="6">
        <v>2174.2082050502445</v>
      </c>
      <c r="L45" s="6">
        <v>2237.8702089384792</v>
      </c>
    </row>
    <row r="46" spans="1:12" s="3" customFormat="1" ht="13.5" x14ac:dyDescent="0.2">
      <c r="A46" s="15" t="s">
        <v>32</v>
      </c>
      <c r="B46" s="15"/>
      <c r="C46" s="6">
        <v>2501.6002675074042</v>
      </c>
      <c r="D46" s="6">
        <v>2528.6376230056367</v>
      </c>
      <c r="E46" s="6">
        <v>2546.1927964077577</v>
      </c>
      <c r="F46" s="6">
        <v>2602.1782745772425</v>
      </c>
      <c r="G46" s="6">
        <v>2599.264354638387</v>
      </c>
      <c r="H46" s="6">
        <v>2595.2517435750451</v>
      </c>
      <c r="I46" s="6">
        <v>2217.6363810069743</v>
      </c>
      <c r="J46" s="6">
        <v>2222.6999140154771</v>
      </c>
      <c r="K46" s="6">
        <v>1985.2870927677463</v>
      </c>
      <c r="L46" s="6">
        <v>1935.6788000382153</v>
      </c>
    </row>
    <row r="47" spans="1:12" s="3" customFormat="1" ht="13.5" x14ac:dyDescent="0.2">
      <c r="A47" s="15" t="s">
        <v>33</v>
      </c>
      <c r="B47" s="15"/>
      <c r="C47" s="6">
        <v>10.9602749272451</v>
      </c>
      <c r="D47" s="6">
        <v>11.149245184611395</v>
      </c>
      <c r="E47" s="6">
        <v>83.627680512531384</v>
      </c>
      <c r="F47" s="6">
        <v>133.73990321364522</v>
      </c>
      <c r="G47" s="6">
        <v>138.22404855767101</v>
      </c>
      <c r="H47" s="6">
        <v>221.51624447618161</v>
      </c>
      <c r="I47" s="6">
        <v>323.06702150971682</v>
      </c>
      <c r="J47" s="6">
        <v>17.051694738376558</v>
      </c>
      <c r="K47" s="6">
        <v>18.167915319724489</v>
      </c>
      <c r="L47" s="6">
        <v>24.764698476316862</v>
      </c>
    </row>
    <row r="48" spans="1:12" s="3" customFormat="1" ht="13.5" x14ac:dyDescent="0.2">
      <c r="A48" s="3" t="s">
        <v>34</v>
      </c>
      <c r="B48" s="15"/>
      <c r="C48" s="6">
        <v>3713.561013126136</v>
      </c>
      <c r="D48" s="6">
        <v>3791.5410459025634</v>
      </c>
      <c r="E48" s="6">
        <v>3979.9115689998193</v>
      </c>
      <c r="F48" s="6">
        <v>4235.1919671162868</v>
      </c>
      <c r="G48" s="6">
        <v>4335.6620530560549</v>
      </c>
      <c r="H48" s="6">
        <v>4558.3644186133743</v>
      </c>
      <c r="I48" s="6">
        <v>4495.9193057553257</v>
      </c>
      <c r="J48" s="6">
        <v>4384.2347654949863</v>
      </c>
      <c r="K48" s="6">
        <v>4177.6632131377155</v>
      </c>
      <c r="L48" s="6">
        <v>4198.3137074530114</v>
      </c>
    </row>
    <row r="49" spans="1:12" ht="13.5" x14ac:dyDescent="0.2">
      <c r="A49" s="3" t="s">
        <v>35</v>
      </c>
      <c r="B49" s="3"/>
      <c r="C49" s="6"/>
      <c r="D49" s="6"/>
      <c r="E49" s="6"/>
      <c r="F49" s="6"/>
      <c r="G49" s="6"/>
      <c r="H49" s="6"/>
      <c r="I49" s="6"/>
      <c r="J49" s="6"/>
      <c r="K49" s="6"/>
      <c r="L49" s="6"/>
    </row>
    <row r="50" spans="1:12" s="3" customFormat="1" ht="13.5" x14ac:dyDescent="0.2">
      <c r="A50" s="1"/>
      <c r="B50" s="1"/>
      <c r="C50" s="1"/>
      <c r="D50" s="1"/>
      <c r="E50" s="1"/>
      <c r="F50" s="1"/>
      <c r="G50" s="1"/>
      <c r="H50" s="1"/>
      <c r="I50" s="1"/>
      <c r="J50" s="1"/>
      <c r="K50" s="1"/>
      <c r="L50" s="1"/>
    </row>
    <row r="51" spans="1:12" ht="20.25" x14ac:dyDescent="0.2">
      <c r="A51" s="16" t="s">
        <v>36</v>
      </c>
      <c r="B51" s="15"/>
      <c r="C51" s="6"/>
      <c r="D51" s="6"/>
      <c r="E51" s="6"/>
      <c r="F51" s="6"/>
      <c r="G51" s="6"/>
      <c r="H51" s="6"/>
      <c r="I51" s="6"/>
      <c r="J51" s="6"/>
      <c r="K51" s="6"/>
      <c r="L51" s="6"/>
    </row>
    <row r="52" spans="1:12" ht="13.5" x14ac:dyDescent="0.2">
      <c r="A52" s="15" t="s">
        <v>37</v>
      </c>
      <c r="B52" s="15"/>
      <c r="C52" s="6">
        <v>0</v>
      </c>
      <c r="D52" s="6">
        <v>0</v>
      </c>
      <c r="E52" s="6">
        <v>0</v>
      </c>
      <c r="F52" s="6">
        <v>0</v>
      </c>
      <c r="G52" s="6">
        <v>0</v>
      </c>
      <c r="H52" s="6">
        <v>0</v>
      </c>
      <c r="I52" s="6">
        <v>0</v>
      </c>
      <c r="J52" s="6">
        <v>0</v>
      </c>
      <c r="K52" s="6">
        <v>0</v>
      </c>
      <c r="L52" s="6">
        <v>0</v>
      </c>
    </row>
    <row r="53" spans="1:12" s="3" customFormat="1" ht="13.5" x14ac:dyDescent="0.2">
      <c r="A53" s="15" t="s">
        <v>38</v>
      </c>
      <c r="B53" s="15"/>
      <c r="C53" s="6">
        <v>0</v>
      </c>
      <c r="D53" s="6">
        <v>0</v>
      </c>
      <c r="E53" s="6">
        <v>0</v>
      </c>
      <c r="F53" s="6">
        <v>0</v>
      </c>
      <c r="G53" s="6">
        <v>0</v>
      </c>
      <c r="H53" s="6">
        <v>0</v>
      </c>
      <c r="I53" s="6">
        <v>0</v>
      </c>
      <c r="J53" s="6">
        <v>0</v>
      </c>
      <c r="K53" s="6">
        <v>0</v>
      </c>
      <c r="L53" s="6">
        <v>0</v>
      </c>
    </row>
    <row r="54" spans="1:12" s="3" customFormat="1" ht="13.5" x14ac:dyDescent="0.2">
      <c r="A54" s="15"/>
      <c r="B54" s="15"/>
      <c r="C54" s="6"/>
      <c r="D54" s="6"/>
      <c r="E54" s="6"/>
      <c r="F54" s="6"/>
      <c r="G54" s="6"/>
      <c r="H54" s="6"/>
      <c r="I54" s="6"/>
      <c r="J54" s="6"/>
      <c r="K54" s="6"/>
      <c r="L54" s="6"/>
    </row>
    <row r="55" spans="1:12" s="3" customFormat="1" ht="13.5" x14ac:dyDescent="0.2">
      <c r="A55" s="8" t="s">
        <v>39</v>
      </c>
      <c r="B55" s="15"/>
      <c r="C55" s="9">
        <v>3713.561013126136</v>
      </c>
      <c r="D55" s="9">
        <v>3791.5410459025634</v>
      </c>
      <c r="E55" s="9">
        <v>3979.9115689998193</v>
      </c>
      <c r="F55" s="9">
        <v>4235.1919671162868</v>
      </c>
      <c r="G55" s="9">
        <v>4335.6620530560549</v>
      </c>
      <c r="H55" s="9">
        <v>4558.3644186133743</v>
      </c>
      <c r="I55" s="9">
        <v>4495.9193057553257</v>
      </c>
      <c r="J55" s="9">
        <v>4384.2347654949863</v>
      </c>
      <c r="K55" s="9">
        <v>4177.6632131377155</v>
      </c>
      <c r="L55" s="9">
        <v>4198.3137074530114</v>
      </c>
    </row>
    <row r="57" spans="1:12" s="3" customFormat="1" ht="20.25" x14ac:dyDescent="0.2">
      <c r="A57" s="16" t="s">
        <v>40</v>
      </c>
      <c r="C57" s="6"/>
      <c r="D57" s="6"/>
      <c r="E57" s="6"/>
      <c r="F57" s="6"/>
      <c r="G57" s="6"/>
      <c r="H57" s="6"/>
      <c r="I57" s="6"/>
      <c r="J57" s="6"/>
      <c r="K57" s="6"/>
      <c r="L57" s="6"/>
    </row>
    <row r="58" spans="1:12" s="3" customFormat="1" ht="13.5" x14ac:dyDescent="0.2">
      <c r="A58" s="3" t="s">
        <v>41</v>
      </c>
      <c r="C58" s="6">
        <v>19307.067115696955</v>
      </c>
      <c r="D58" s="6">
        <v>19399.909644597305</v>
      </c>
      <c r="E58" s="6">
        <v>19128.406085793446</v>
      </c>
      <c r="F58" s="6">
        <v>19300.424476927485</v>
      </c>
      <c r="G58" s="6">
        <v>18881.93694468329</v>
      </c>
      <c r="H58" s="6">
        <v>18649.263518677748</v>
      </c>
      <c r="I58" s="6">
        <v>18586.911674787425</v>
      </c>
      <c r="J58" s="6">
        <v>17785.555030094583</v>
      </c>
      <c r="K58" s="6">
        <v>16729.709252890032</v>
      </c>
      <c r="L58" s="6">
        <v>16387.616580682145</v>
      </c>
    </row>
    <row r="59" spans="1:12" s="3" customFormat="1" ht="13.5" x14ac:dyDescent="0.2">
      <c r="A59" s="1"/>
      <c r="B59" s="1"/>
      <c r="C59" s="1"/>
      <c r="D59" s="1"/>
      <c r="E59" s="1"/>
      <c r="F59" s="1"/>
      <c r="G59" s="1"/>
      <c r="H59" s="1"/>
      <c r="I59" s="1"/>
      <c r="J59" s="1"/>
      <c r="K59" s="1"/>
      <c r="L59" s="1"/>
    </row>
    <row r="60" spans="1:12" s="3" customFormat="1" ht="20.25" x14ac:dyDescent="0.2">
      <c r="A60" s="16" t="s">
        <v>42</v>
      </c>
      <c r="B60" s="1"/>
      <c r="C60" s="1"/>
      <c r="D60" s="1"/>
      <c r="E60" s="1"/>
      <c r="F60" s="1"/>
      <c r="G60" s="1"/>
      <c r="H60" s="1"/>
      <c r="I60" s="1"/>
      <c r="J60" s="1"/>
      <c r="K60" s="1"/>
      <c r="L60" s="1"/>
    </row>
    <row r="61" spans="1:12" s="3" customFormat="1" ht="13.5" x14ac:dyDescent="0.2">
      <c r="A61" s="1" t="s">
        <v>43</v>
      </c>
      <c r="B61" s="1"/>
      <c r="C61" s="6">
        <v>19307.067115696955</v>
      </c>
      <c r="D61" s="6">
        <v>19399.909644597305</v>
      </c>
      <c r="E61" s="6">
        <v>19128.406085793446</v>
      </c>
      <c r="F61" s="6">
        <v>19300.424476927485</v>
      </c>
      <c r="G61" s="6">
        <v>18881.93694468329</v>
      </c>
      <c r="H61" s="6">
        <v>18649.263518677748</v>
      </c>
      <c r="I61" s="6">
        <v>18586.911674787425</v>
      </c>
      <c r="J61" s="6">
        <v>17785.555030094583</v>
      </c>
      <c r="K61" s="6">
        <v>16729.709252890032</v>
      </c>
      <c r="L61" s="6">
        <v>16387.616580682145</v>
      </c>
    </row>
    <row r="62" spans="1:12" s="3" customFormat="1" ht="13.5" x14ac:dyDescent="0.2">
      <c r="A62" s="8" t="s">
        <v>44</v>
      </c>
      <c r="C62" s="6">
        <v>19307.067115696955</v>
      </c>
      <c r="D62" s="6">
        <v>19399.909644597305</v>
      </c>
      <c r="E62" s="6">
        <v>19128.406085793446</v>
      </c>
      <c r="F62" s="6">
        <v>19300.424476927485</v>
      </c>
      <c r="G62" s="6">
        <v>18881.93694468329</v>
      </c>
      <c r="H62" s="6">
        <v>18649.263518677748</v>
      </c>
      <c r="I62" s="6">
        <v>18586.911674787425</v>
      </c>
      <c r="J62" s="6">
        <v>17785.555030094583</v>
      </c>
      <c r="K62" s="6">
        <v>16719.084409587271</v>
      </c>
      <c r="L62" s="6">
        <v>16343.502077381296</v>
      </c>
    </row>
    <row r="63" spans="1:12" s="4" customFormat="1" ht="20.25" x14ac:dyDescent="0.2">
      <c r="A63" s="3"/>
      <c r="B63" s="3"/>
      <c r="C63" s="3"/>
      <c r="D63" s="3"/>
      <c r="E63" s="3"/>
      <c r="F63" s="3"/>
      <c r="G63" s="3"/>
      <c r="H63" s="3"/>
      <c r="I63" s="3"/>
      <c r="J63" s="3"/>
      <c r="K63" s="3"/>
      <c r="L63" s="3"/>
    </row>
    <row r="64" spans="1:12" s="3" customFormat="1" ht="21" thickBot="1" x14ac:dyDescent="0.25">
      <c r="A64" s="10" t="s">
        <v>45</v>
      </c>
      <c r="B64" s="11"/>
      <c r="C64" s="12">
        <v>0.19234205748976504</v>
      </c>
      <c r="D64" s="12">
        <v>0.19544117036434097</v>
      </c>
      <c r="E64" s="12">
        <v>0.20806289615294588</v>
      </c>
      <c r="F64" s="12">
        <v>0.21943517212169134</v>
      </c>
      <c r="G64" s="12">
        <v>0.2296195599931222</v>
      </c>
      <c r="H64" s="12">
        <v>0.24442597500153546</v>
      </c>
      <c r="I64" s="12">
        <v>0.24188630066251954</v>
      </c>
      <c r="J64" s="12">
        <v>0.24650536674714452</v>
      </c>
      <c r="K64" s="12">
        <v>0.24987392316424376</v>
      </c>
      <c r="L64" s="12">
        <v>0.25687968757095808</v>
      </c>
    </row>
    <row r="65" spans="1:27" s="3" customFormat="1" ht="15" customHeight="1" x14ac:dyDescent="0.2">
      <c r="A65" s="3" t="s">
        <v>63</v>
      </c>
    </row>
    <row r="66" spans="1:27" s="3" customFormat="1" ht="22.5" customHeight="1" x14ac:dyDescent="0.2">
      <c r="J66" s="144" t="s">
        <v>47</v>
      </c>
      <c r="K66" s="144"/>
      <c r="L66" s="144"/>
      <c r="M66" s="144"/>
      <c r="N66" s="144"/>
      <c r="O66" s="144"/>
      <c r="P66" s="144"/>
      <c r="Q66" s="144"/>
      <c r="R66" s="17"/>
      <c r="S66" s="5"/>
      <c r="AA66" s="8"/>
    </row>
    <row r="67" spans="1:27" s="3" customFormat="1" ht="22.5" customHeight="1" x14ac:dyDescent="0.2">
      <c r="D67" s="86" t="s">
        <v>48</v>
      </c>
      <c r="E67" s="19"/>
      <c r="F67" s="20"/>
      <c r="G67" s="20"/>
      <c r="H67" s="20"/>
      <c r="I67" s="21"/>
      <c r="J67" s="144" t="s">
        <v>49</v>
      </c>
      <c r="K67" s="144"/>
      <c r="L67" s="144" t="s">
        <v>50</v>
      </c>
      <c r="M67" s="144"/>
      <c r="N67" s="144" t="s">
        <v>51</v>
      </c>
      <c r="O67" s="144"/>
      <c r="P67" s="144" t="s">
        <v>52</v>
      </c>
      <c r="Q67" s="144"/>
      <c r="R67" s="22"/>
      <c r="S67" s="23" t="s">
        <v>53</v>
      </c>
    </row>
    <row r="68" spans="1:27" s="3" customFormat="1" ht="22.5" customHeight="1" x14ac:dyDescent="0.2">
      <c r="D68" s="85">
        <v>0.20499999999999999</v>
      </c>
      <c r="J68" s="143">
        <v>0.22599999999999998</v>
      </c>
      <c r="K68" s="143"/>
      <c r="L68" s="143">
        <v>0.23649999999999999</v>
      </c>
      <c r="M68" s="143"/>
      <c r="N68" s="143">
        <v>0.25224999999999997</v>
      </c>
      <c r="O68" s="143"/>
      <c r="P68" s="143">
        <v>0.27324999999999999</v>
      </c>
      <c r="Q68" s="143"/>
      <c r="R68" s="26"/>
      <c r="S68" s="27">
        <v>0.31</v>
      </c>
    </row>
    <row r="69" spans="1:27" s="28" customFormat="1" ht="15" customHeight="1" x14ac:dyDescent="0.2"/>
    <row r="72" spans="1:27" ht="15" customHeight="1" x14ac:dyDescent="0.2">
      <c r="A72" s="3"/>
      <c r="B72" s="3"/>
      <c r="C72" s="6"/>
      <c r="D72" s="6"/>
      <c r="E72" s="6"/>
      <c r="F72" s="6"/>
      <c r="G72" s="6"/>
      <c r="H72" s="6"/>
      <c r="I72" s="6"/>
      <c r="J72" s="6"/>
      <c r="K72" s="6"/>
      <c r="L72" s="6"/>
      <c r="M72" s="6"/>
      <c r="N72" s="6"/>
      <c r="O72" s="6"/>
      <c r="P72" s="6"/>
      <c r="Q72" s="6"/>
      <c r="R72" s="6"/>
      <c r="S72" s="6"/>
    </row>
    <row r="73" spans="1:27" s="28" customFormat="1" ht="15" customHeight="1" x14ac:dyDescent="0.2"/>
    <row r="74" spans="1:27" s="28" customFormat="1" ht="15" customHeight="1" x14ac:dyDescent="0.2"/>
    <row r="75" spans="1:27" s="28" customFormat="1" ht="15" customHeight="1" x14ac:dyDescent="0.2"/>
    <row r="76" spans="1:27" s="28" customFormat="1" ht="15" customHeight="1" x14ac:dyDescent="0.2"/>
    <row r="77" spans="1:27" s="28" customFormat="1" ht="15" customHeight="1" x14ac:dyDescent="0.2"/>
    <row r="78" spans="1:27" s="28" customFormat="1" ht="15" customHeight="1" x14ac:dyDescent="0.2"/>
    <row r="79" spans="1:27" s="28" customFormat="1" ht="15" customHeight="1" x14ac:dyDescent="0.2">
      <c r="T79" s="29"/>
    </row>
    <row r="80" spans="1:27" s="28" customFormat="1" ht="15" customHeight="1" x14ac:dyDescent="0.2"/>
    <row r="81" spans="1:1" s="28" customFormat="1" ht="13.5" x14ac:dyDescent="0.2"/>
    <row r="82" spans="1:1" s="28" customFormat="1" ht="13.5" x14ac:dyDescent="0.2"/>
    <row r="83" spans="1:1" s="28" customFormat="1" ht="13.5" x14ac:dyDescent="0.2"/>
    <row r="84" spans="1:1" s="28" customFormat="1" ht="13.5" x14ac:dyDescent="0.2"/>
    <row r="85" spans="1:1" s="3" customFormat="1" ht="13.5" x14ac:dyDescent="0.2"/>
    <row r="86" spans="1:1" s="3" customFormat="1" ht="13.5" x14ac:dyDescent="0.2"/>
    <row r="87" spans="1:1" s="3" customFormat="1" ht="13.5" x14ac:dyDescent="0.2"/>
    <row r="88" spans="1:1" s="3" customFormat="1" ht="13.5" x14ac:dyDescent="0.2"/>
    <row r="90" spans="1:1" s="28" customFormat="1" ht="13.5" x14ac:dyDescent="0.2">
      <c r="A90" s="30"/>
    </row>
    <row r="98" s="28" customFormat="1" ht="13.5" x14ac:dyDescent="0.2"/>
    <row r="99" s="28" customFormat="1" ht="13.5" x14ac:dyDescent="0.2"/>
    <row r="100" s="28" customFormat="1" ht="13.5" x14ac:dyDescent="0.2"/>
    <row r="101" s="28" customFormat="1" ht="13.5" x14ac:dyDescent="0.2"/>
    <row r="200" spans="1:2" s="3" customFormat="1" ht="13.5" x14ac:dyDescent="0.2">
      <c r="A200" s="31">
        <v>41.868000000000002</v>
      </c>
      <c r="B200" s="8" t="s">
        <v>54</v>
      </c>
    </row>
    <row r="201" spans="1:2" s="3" customFormat="1" ht="13.5" x14ac:dyDescent="0.2">
      <c r="A201" s="31">
        <v>10</v>
      </c>
      <c r="B201" s="8" t="s">
        <v>55</v>
      </c>
    </row>
    <row r="202" spans="1:2" s="3" customFormat="1" ht="13.5" x14ac:dyDescent="0.2">
      <c r="A202" s="31">
        <v>1</v>
      </c>
      <c r="B202" s="8" t="s">
        <v>56</v>
      </c>
    </row>
    <row r="203" spans="1:2" s="3" customFormat="1" ht="13.5" x14ac:dyDescent="0.2">
      <c r="A203" s="31">
        <v>11.63</v>
      </c>
      <c r="B203" s="8" t="s">
        <v>57</v>
      </c>
    </row>
    <row r="204" spans="1:2" s="3" customFormat="1" ht="13.5" x14ac:dyDescent="0.2">
      <c r="A204" s="31">
        <v>39.68</v>
      </c>
      <c r="B204" s="8" t="s">
        <v>58</v>
      </c>
    </row>
  </sheetData>
  <mergeCells count="10">
    <mergeCell ref="J68:K68"/>
    <mergeCell ref="L68:M68"/>
    <mergeCell ref="N68:O68"/>
    <mergeCell ref="P68:Q68"/>
    <mergeCell ref="H1:K2"/>
    <mergeCell ref="J66:Q66"/>
    <mergeCell ref="J67:K67"/>
    <mergeCell ref="L67:M67"/>
    <mergeCell ref="N67:O67"/>
    <mergeCell ref="P67:Q6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A204"/>
  <sheetViews>
    <sheetView workbookViewId="0"/>
  </sheetViews>
  <sheetFormatPr defaultRowHeight="12.75" x14ac:dyDescent="0.2"/>
  <cols>
    <col min="1" max="19" width="11.42578125" style="1" customWidth="1"/>
    <col min="20" max="26" width="9.140625" style="1"/>
    <col min="27" max="27" width="11.28515625" style="1" bestFit="1" customWidth="1"/>
    <col min="28" max="16384" width="9.140625" style="1"/>
  </cols>
  <sheetData>
    <row r="1" spans="1:27" ht="12.75" customHeight="1" x14ac:dyDescent="0.2">
      <c r="A1" s="88" t="s">
        <v>135</v>
      </c>
      <c r="H1" s="142" t="s">
        <v>82</v>
      </c>
      <c r="I1" s="142"/>
      <c r="J1" s="142"/>
      <c r="K1" s="142"/>
      <c r="AA1" s="2">
        <v>1</v>
      </c>
    </row>
    <row r="2" spans="1:27" ht="12.75" customHeight="1" x14ac:dyDescent="0.2">
      <c r="A2" s="102"/>
      <c r="B2" s="103"/>
      <c r="H2" s="142"/>
      <c r="I2" s="142"/>
      <c r="J2" s="142"/>
      <c r="K2" s="142"/>
    </row>
    <row r="4" spans="1:27" s="3" customFormat="1" ht="22.5" customHeight="1" x14ac:dyDescent="0.2"/>
    <row r="5" spans="1:27" s="4" customFormat="1" ht="27" customHeight="1" x14ac:dyDescent="0.2">
      <c r="C5" s="5">
        <v>2004</v>
      </c>
      <c r="D5" s="5">
        <v>2005</v>
      </c>
      <c r="E5" s="5">
        <v>2006</v>
      </c>
      <c r="F5" s="5">
        <v>2007</v>
      </c>
      <c r="G5" s="5">
        <v>2008</v>
      </c>
      <c r="H5" s="5">
        <v>2009</v>
      </c>
      <c r="I5" s="5">
        <v>2010</v>
      </c>
      <c r="J5" s="5">
        <v>2011</v>
      </c>
      <c r="K5" s="5">
        <v>2012</v>
      </c>
      <c r="L5" s="5">
        <v>2013</v>
      </c>
    </row>
    <row r="6" spans="1:27" s="4" customFormat="1" ht="27" customHeight="1" x14ac:dyDescent="0.2">
      <c r="A6" s="5" t="s">
        <v>1</v>
      </c>
    </row>
    <row r="7" spans="1:27" s="3" customFormat="1" ht="15" customHeight="1" x14ac:dyDescent="0.2">
      <c r="A7" s="3" t="s">
        <v>2</v>
      </c>
      <c r="C7" s="6">
        <v>1351.7807075011838</v>
      </c>
      <c r="D7" s="6">
        <v>1397.6455696171622</v>
      </c>
      <c r="E7" s="6">
        <v>1408.9364578219095</v>
      </c>
      <c r="F7" s="6">
        <v>1436.7852173616805</v>
      </c>
      <c r="G7" s="6">
        <v>1463.0942145840659</v>
      </c>
      <c r="H7" s="6">
        <v>1471.1461839010481</v>
      </c>
      <c r="I7" s="6">
        <v>1488.8586442906631</v>
      </c>
      <c r="J7" s="6">
        <v>1479.7900905432243</v>
      </c>
      <c r="K7" s="6">
        <v>1457.329345828693</v>
      </c>
      <c r="L7" s="6">
        <v>1385.1271458622241</v>
      </c>
    </row>
    <row r="8" spans="1:27" s="3" customFormat="1" ht="15" customHeight="1" x14ac:dyDescent="0.2">
      <c r="A8" s="3" t="s">
        <v>3</v>
      </c>
      <c r="C8" s="6">
        <v>0</v>
      </c>
      <c r="D8" s="6">
        <v>0</v>
      </c>
      <c r="E8" s="6">
        <v>0</v>
      </c>
      <c r="F8" s="6">
        <v>0.14740203906154034</v>
      </c>
      <c r="G8" s="6">
        <v>0.36686729721983374</v>
      </c>
      <c r="H8" s="6">
        <v>0.83527822134872853</v>
      </c>
      <c r="I8" s="6">
        <v>25.617105815930298</v>
      </c>
      <c r="J8" s="6">
        <v>111.73942468623713</v>
      </c>
      <c r="K8" s="6">
        <v>227.44069739237369</v>
      </c>
      <c r="L8" s="6">
        <v>380.37816564732447</v>
      </c>
    </row>
    <row r="9" spans="1:27" s="3" customFormat="1" ht="15" customHeight="1" x14ac:dyDescent="0.2">
      <c r="A9" s="3" t="s">
        <v>4</v>
      </c>
      <c r="C9" s="6">
        <v>0</v>
      </c>
      <c r="D9" s="6">
        <v>0</v>
      </c>
      <c r="E9" s="6">
        <v>0</v>
      </c>
      <c r="F9" s="6">
        <v>0</v>
      </c>
      <c r="G9" s="6">
        <v>6.878761822871883E-4</v>
      </c>
      <c r="H9" s="6">
        <v>2.1496130696474634E-3</v>
      </c>
      <c r="I9" s="6">
        <v>3.095442820292347E-3</v>
      </c>
      <c r="J9" s="6">
        <v>0.12269991401547721</v>
      </c>
      <c r="K9" s="6">
        <v>0.68770421324161646</v>
      </c>
      <c r="L9" s="6">
        <v>36.127429062768698</v>
      </c>
    </row>
    <row r="10" spans="1:27" s="3" customFormat="1" ht="15" customHeight="1" x14ac:dyDescent="0.2">
      <c r="A10" s="3" t="s">
        <v>5</v>
      </c>
      <c r="C10" s="6">
        <v>0.34393809114359414</v>
      </c>
      <c r="D10" s="6">
        <v>0.51590713671539123</v>
      </c>
      <c r="E10" s="6">
        <v>0.38288907996560623</v>
      </c>
      <c r="F10" s="6">
        <v>2.8957867583834909</v>
      </c>
      <c r="G10" s="6">
        <v>1.982889079965606</v>
      </c>
      <c r="H10" s="6">
        <v>0.87102321582115227</v>
      </c>
      <c r="I10" s="6">
        <v>9.4441960447119513</v>
      </c>
      <c r="J10" s="6">
        <v>16.176182287188304</v>
      </c>
      <c r="K10" s="6">
        <v>16.53396388650043</v>
      </c>
      <c r="L10" s="6">
        <v>17.331384350816851</v>
      </c>
    </row>
    <row r="11" spans="1:27" s="3" customFormat="1" ht="15" customHeight="1" x14ac:dyDescent="0.2">
      <c r="A11" s="3" t="s">
        <v>6</v>
      </c>
      <c r="C11" s="6">
        <v>0</v>
      </c>
      <c r="D11" s="6">
        <v>0</v>
      </c>
      <c r="E11" s="6">
        <v>1.1508898353293969E-13</v>
      </c>
      <c r="F11" s="6">
        <v>0.19931212381768759</v>
      </c>
      <c r="G11" s="6">
        <v>7.0507308684348541E-2</v>
      </c>
      <c r="H11" s="6">
        <v>3.5167669819347026E-2</v>
      </c>
      <c r="I11" s="7">
        <v>5.623387790221316E-2</v>
      </c>
      <c r="J11" s="6">
        <v>0.73611349957007555</v>
      </c>
      <c r="K11" s="6">
        <v>1.6680137575239513</v>
      </c>
      <c r="L11" s="6">
        <v>4.2723129836629052</v>
      </c>
    </row>
    <row r="12" spans="1:27" s="3" customFormat="1" ht="15" customHeight="1" x14ac:dyDescent="0.2">
      <c r="A12" s="8" t="s">
        <v>7</v>
      </c>
      <c r="B12" s="8"/>
      <c r="C12" s="9">
        <v>1352.1246455923274</v>
      </c>
      <c r="D12" s="9">
        <v>1398.1614767538777</v>
      </c>
      <c r="E12" s="9">
        <v>1409.3193469018754</v>
      </c>
      <c r="F12" s="9">
        <v>1440.0277182829432</v>
      </c>
      <c r="G12" s="9">
        <v>1465.5151661461182</v>
      </c>
      <c r="H12" s="9">
        <v>1472.889802621107</v>
      </c>
      <c r="I12" s="9">
        <v>1523.9792754720279</v>
      </c>
      <c r="J12" s="9">
        <v>1608.5645109302354</v>
      </c>
      <c r="K12" s="9">
        <v>1703.6597250783329</v>
      </c>
      <c r="L12" s="9">
        <v>1823.2364379067972</v>
      </c>
    </row>
    <row r="13" spans="1:27" s="3" customFormat="1" ht="15" customHeight="1" x14ac:dyDescent="0.2">
      <c r="A13" s="3" t="s">
        <v>8</v>
      </c>
    </row>
    <row r="14" spans="1:27" s="3" customFormat="1" ht="15" customHeight="1" x14ac:dyDescent="0.2"/>
    <row r="15" spans="1:27" s="4" customFormat="1" ht="27" customHeight="1" x14ac:dyDescent="0.2">
      <c r="A15" s="5" t="s">
        <v>9</v>
      </c>
    </row>
    <row r="16" spans="1:27" s="3" customFormat="1" ht="15" customHeight="1" x14ac:dyDescent="0.2">
      <c r="A16" s="8" t="s">
        <v>10</v>
      </c>
      <c r="C16" s="9">
        <v>4756.4058469475494</v>
      </c>
      <c r="D16" s="9">
        <v>4858.9853826311264</v>
      </c>
      <c r="E16" s="9">
        <v>5023.559759243336</v>
      </c>
      <c r="F16" s="9">
        <v>5123.2158211521928</v>
      </c>
      <c r="G16" s="9">
        <v>5219.9484092863286</v>
      </c>
      <c r="H16" s="9">
        <v>4767.4978503869306</v>
      </c>
      <c r="I16" s="9">
        <v>5016.7669819432504</v>
      </c>
      <c r="J16" s="9">
        <v>5167.0679277730014</v>
      </c>
      <c r="K16" s="9">
        <v>5075.4084264832327</v>
      </c>
      <c r="L16" s="9">
        <v>4859.9312123817708</v>
      </c>
    </row>
    <row r="17" spans="1:12" s="3" customFormat="1" ht="13.5" x14ac:dyDescent="0.2"/>
    <row r="18" spans="1:12" s="4" customFormat="1" ht="21" thickBot="1" x14ac:dyDescent="0.25">
      <c r="A18" s="10" t="s">
        <v>11</v>
      </c>
      <c r="B18" s="11"/>
      <c r="C18" s="12">
        <v>0.2842744477870956</v>
      </c>
      <c r="D18" s="12">
        <v>0.28774761944164923</v>
      </c>
      <c r="E18" s="12">
        <v>0.28054196913030283</v>
      </c>
      <c r="F18" s="12">
        <v>0.28107887087979172</v>
      </c>
      <c r="G18" s="12">
        <v>0.28075280658693014</v>
      </c>
      <c r="H18" s="12">
        <v>0.30894398882666874</v>
      </c>
      <c r="I18" s="12">
        <v>0.30377716983014286</v>
      </c>
      <c r="J18" s="12">
        <v>0.31131088915711708</v>
      </c>
      <c r="K18" s="12">
        <v>0.33566948350180448</v>
      </c>
      <c r="L18" s="12">
        <v>0.37515684033998076</v>
      </c>
    </row>
    <row r="19" spans="1:12" s="3" customFormat="1" ht="13.5" x14ac:dyDescent="0.2"/>
    <row r="20" spans="1:12" s="4" customFormat="1" ht="20.25" x14ac:dyDescent="0.2">
      <c r="A20" s="5" t="s">
        <v>12</v>
      </c>
    </row>
    <row r="21" spans="1:12" s="3" customFormat="1" ht="13.5" x14ac:dyDescent="0.2">
      <c r="A21" s="3" t="s">
        <v>13</v>
      </c>
      <c r="C21" s="6">
        <v>0</v>
      </c>
      <c r="D21" s="6">
        <v>0</v>
      </c>
      <c r="E21" s="6">
        <v>0</v>
      </c>
      <c r="F21" s="6">
        <v>0</v>
      </c>
      <c r="G21" s="6">
        <v>0</v>
      </c>
      <c r="H21" s="6">
        <v>0</v>
      </c>
      <c r="I21" s="6">
        <v>0</v>
      </c>
      <c r="J21" s="6">
        <v>4.1272570937231299</v>
      </c>
      <c r="K21" s="6">
        <v>5.3310404127257094</v>
      </c>
      <c r="L21" s="6">
        <v>3.9552880481513326</v>
      </c>
    </row>
    <row r="22" spans="1:12" s="3" customFormat="1" ht="13.5" x14ac:dyDescent="0.2">
      <c r="A22" s="3" t="s">
        <v>14</v>
      </c>
      <c r="C22" s="6">
        <v>139.03697334479793</v>
      </c>
      <c r="D22" s="6">
        <v>138.43508168529664</v>
      </c>
      <c r="E22" s="6">
        <v>115.82115219260533</v>
      </c>
      <c r="F22" s="6">
        <v>125.79535683576955</v>
      </c>
      <c r="G22" s="6">
        <v>123.731728288908</v>
      </c>
      <c r="H22" s="6">
        <v>118.91659501289767</v>
      </c>
      <c r="I22" s="6">
        <v>116.50902837489251</v>
      </c>
      <c r="J22" s="6">
        <v>118.3147033533964</v>
      </c>
      <c r="K22" s="6">
        <v>100.25795356835769</v>
      </c>
      <c r="L22" s="6">
        <v>92.863284608770414</v>
      </c>
    </row>
    <row r="23" spans="1:12" s="3" customFormat="1" ht="13.5" x14ac:dyDescent="0.2">
      <c r="A23" s="3" t="s">
        <v>15</v>
      </c>
      <c r="C23" s="6">
        <v>0</v>
      </c>
      <c r="D23" s="6">
        <v>0</v>
      </c>
      <c r="E23" s="6">
        <v>0</v>
      </c>
      <c r="F23" s="6">
        <v>40.43</v>
      </c>
      <c r="G23" s="6">
        <v>96.43</v>
      </c>
      <c r="H23" s="6">
        <v>140.11000000000001</v>
      </c>
      <c r="I23" s="6">
        <v>115.37</v>
      </c>
      <c r="J23" s="6">
        <v>194.89</v>
      </c>
      <c r="K23" s="6">
        <v>215.73</v>
      </c>
      <c r="L23" s="6">
        <v>203.31</v>
      </c>
    </row>
    <row r="24" spans="1:12" s="3" customFormat="1" ht="13.5" x14ac:dyDescent="0.2">
      <c r="A24" s="3" t="s">
        <v>16</v>
      </c>
      <c r="C24" s="6">
        <v>0</v>
      </c>
      <c r="D24" s="6">
        <v>0</v>
      </c>
      <c r="E24" s="6">
        <v>0</v>
      </c>
      <c r="F24" s="6">
        <v>40.43</v>
      </c>
      <c r="G24" s="6">
        <v>96.43</v>
      </c>
      <c r="H24" s="6">
        <v>140.11000000000001</v>
      </c>
      <c r="I24" s="7">
        <v>115.37</v>
      </c>
      <c r="J24" s="6">
        <v>63</v>
      </c>
      <c r="K24" s="6">
        <v>178.31</v>
      </c>
      <c r="L24" s="6">
        <v>203.31</v>
      </c>
    </row>
    <row r="25" spans="1:12" s="3" customFormat="1" ht="13.5" x14ac:dyDescent="0.2">
      <c r="A25" s="8" t="s">
        <v>17</v>
      </c>
      <c r="C25" s="9">
        <v>39.620197178232559</v>
      </c>
      <c r="D25" s="9">
        <v>40.022324911006159</v>
      </c>
      <c r="E25" s="9">
        <v>33.522108823186777</v>
      </c>
      <c r="F25" s="9">
        <v>78.012620666744965</v>
      </c>
      <c r="G25" s="9">
        <v>131.28525023604234</v>
      </c>
      <c r="H25" s="9">
        <v>173.60659602408302</v>
      </c>
      <c r="I25" s="9">
        <v>148.08023670896733</v>
      </c>
      <c r="J25" s="9">
        <v>102.76422915412505</v>
      </c>
      <c r="K25" s="9">
        <v>212.83858289969015</v>
      </c>
      <c r="L25" s="9">
        <v>235.60816196507875</v>
      </c>
    </row>
    <row r="26" spans="1:12" s="3" customFormat="1" ht="13.5" x14ac:dyDescent="0.2">
      <c r="C26" s="6"/>
      <c r="D26" s="6"/>
      <c r="E26" s="6"/>
      <c r="F26" s="6"/>
      <c r="G26" s="6"/>
      <c r="H26" s="6"/>
      <c r="I26" s="6"/>
      <c r="J26" s="6"/>
      <c r="K26" s="6"/>
      <c r="L26" s="6"/>
    </row>
    <row r="27" spans="1:12" s="4" customFormat="1" ht="20.25" x14ac:dyDescent="0.2">
      <c r="A27" s="5" t="s">
        <v>18</v>
      </c>
      <c r="C27" s="13"/>
      <c r="D27" s="13"/>
      <c r="E27" s="13"/>
      <c r="F27" s="13"/>
      <c r="G27" s="13"/>
      <c r="H27" s="13"/>
      <c r="I27" s="13"/>
      <c r="J27" s="13"/>
      <c r="K27" s="13"/>
      <c r="L27" s="13"/>
    </row>
    <row r="28" spans="1:12" s="3" customFormat="1" ht="13.5" x14ac:dyDescent="0.2">
      <c r="A28" s="8" t="s">
        <v>19</v>
      </c>
      <c r="C28" s="9">
        <v>4262.5919556702011</v>
      </c>
      <c r="D28" s="9">
        <v>4022.6903601796121</v>
      </c>
      <c r="E28" s="9">
        <v>4192.13241616509</v>
      </c>
      <c r="F28" s="9">
        <v>4390.43</v>
      </c>
      <c r="G28" s="9">
        <v>4933.2361526702971</v>
      </c>
      <c r="H28" s="9">
        <v>4963.8847205502998</v>
      </c>
      <c r="I28" s="9">
        <v>4654.3018811502816</v>
      </c>
      <c r="J28" s="9">
        <v>4784.9444568644312</v>
      </c>
      <c r="K28" s="9">
        <v>5267.5308980605705</v>
      </c>
      <c r="L28" s="9">
        <v>5067.6359768797174</v>
      </c>
    </row>
    <row r="29" spans="1:12" s="3" customFormat="1" ht="13.5" x14ac:dyDescent="0.2"/>
    <row r="30" spans="1:12" s="4" customFormat="1" ht="21" thickBot="1" x14ac:dyDescent="0.25">
      <c r="A30" s="10" t="s">
        <v>20</v>
      </c>
      <c r="B30" s="11"/>
      <c r="C30" s="12">
        <v>9.2948604019037831E-3</v>
      </c>
      <c r="D30" s="12">
        <v>9.9491438135992077E-3</v>
      </c>
      <c r="E30" s="12">
        <v>7.9964336751204967E-3</v>
      </c>
      <c r="F30" s="12">
        <v>1.7768788174904272E-2</v>
      </c>
      <c r="G30" s="12">
        <v>2.6612399279726216E-2</v>
      </c>
      <c r="H30" s="12">
        <v>3.4973937913053886E-2</v>
      </c>
      <c r="I30" s="12">
        <v>3.1815778282170692E-2</v>
      </c>
      <c r="J30" s="12">
        <v>2.1476577226868444E-2</v>
      </c>
      <c r="K30" s="12">
        <v>4.0405758792616535E-2</v>
      </c>
      <c r="L30" s="12">
        <v>4.6492716335585958E-2</v>
      </c>
    </row>
    <row r="31" spans="1:12" s="3" customFormat="1" ht="13.5" x14ac:dyDescent="0.2"/>
    <row r="32" spans="1:12" s="4" customFormat="1" ht="20.25" x14ac:dyDescent="0.2">
      <c r="A32" s="5" t="s">
        <v>21</v>
      </c>
    </row>
    <row r="33" spans="1:12" s="3" customFormat="1" ht="13.5" x14ac:dyDescent="0.2">
      <c r="A33" s="3" t="s">
        <v>22</v>
      </c>
      <c r="C33" s="6">
        <v>3059.0904748256426</v>
      </c>
      <c r="D33" s="6">
        <v>3183.4575331995798</v>
      </c>
      <c r="E33" s="6">
        <v>3055.7944014521831</v>
      </c>
      <c r="F33" s="6">
        <v>3230.557944014522</v>
      </c>
      <c r="G33" s="6">
        <v>3801.4235215438998</v>
      </c>
      <c r="H33" s="6">
        <v>3758.8372981752173</v>
      </c>
      <c r="I33" s="7">
        <v>3930.9974204643163</v>
      </c>
      <c r="J33" s="6">
        <v>3454.237126206172</v>
      </c>
      <c r="K33" s="6">
        <v>3637.049775484857</v>
      </c>
      <c r="L33" s="6">
        <v>3504.2753415496322</v>
      </c>
    </row>
    <row r="34" spans="1:12" s="3" customFormat="1" ht="13.5" x14ac:dyDescent="0.2">
      <c r="A34" s="3" t="s">
        <v>23</v>
      </c>
      <c r="C34" s="6">
        <v>32.674118658641447</v>
      </c>
      <c r="D34" s="6">
        <v>18.104518964364193</v>
      </c>
      <c r="E34" s="6">
        <v>63.270278016623678</v>
      </c>
      <c r="F34" s="6">
        <v>22.762013948600362</v>
      </c>
      <c r="G34" s="6">
        <v>19.44205598547817</v>
      </c>
      <c r="H34" s="6">
        <v>20.899015954905895</v>
      </c>
      <c r="I34" s="7">
        <v>35.707461545810645</v>
      </c>
      <c r="J34" s="6">
        <v>49.918792395146653</v>
      </c>
      <c r="K34" s="6">
        <v>50.683099264354638</v>
      </c>
      <c r="L34" s="6">
        <v>46.933218687302954</v>
      </c>
    </row>
    <row r="35" spans="1:12" s="3" customFormat="1" ht="13.5" x14ac:dyDescent="0.2">
      <c r="A35" s="3" t="s">
        <v>24</v>
      </c>
      <c r="C35" s="6">
        <v>0</v>
      </c>
      <c r="D35" s="6">
        <v>0</v>
      </c>
      <c r="E35" s="6">
        <v>0</v>
      </c>
      <c r="F35" s="6">
        <v>0</v>
      </c>
      <c r="G35" s="6">
        <v>0</v>
      </c>
      <c r="H35" s="6">
        <v>0</v>
      </c>
      <c r="I35" s="6">
        <v>0</v>
      </c>
      <c r="J35" s="6">
        <v>0</v>
      </c>
      <c r="K35" s="6">
        <v>0</v>
      </c>
      <c r="L35" s="6">
        <v>0</v>
      </c>
    </row>
    <row r="36" spans="1:12" s="3" customFormat="1" ht="13.5" x14ac:dyDescent="0.2">
      <c r="A36" s="8" t="s">
        <v>25</v>
      </c>
      <c r="C36" s="9">
        <v>3091.764593484284</v>
      </c>
      <c r="D36" s="9">
        <v>3201.5620521639439</v>
      </c>
      <c r="E36" s="9">
        <v>3119.0646794688068</v>
      </c>
      <c r="F36" s="9">
        <v>3253.3199579631223</v>
      </c>
      <c r="G36" s="9">
        <v>3820.8655775293778</v>
      </c>
      <c r="H36" s="9">
        <v>3779.736314130123</v>
      </c>
      <c r="I36" s="9">
        <v>3966.7048820101268</v>
      </c>
      <c r="J36" s="9">
        <v>3504.1559186013187</v>
      </c>
      <c r="K36" s="9">
        <v>3687.7328747492115</v>
      </c>
      <c r="L36" s="9">
        <v>3551.2085602369352</v>
      </c>
    </row>
    <row r="37" spans="1:12" s="3" customFormat="1" ht="13.5" x14ac:dyDescent="0.2">
      <c r="C37" s="6"/>
      <c r="D37" s="6"/>
      <c r="E37" s="6"/>
      <c r="F37" s="6"/>
      <c r="G37" s="6"/>
      <c r="H37" s="6"/>
      <c r="I37" s="6"/>
      <c r="J37" s="6"/>
      <c r="K37" s="6"/>
      <c r="L37" s="6"/>
    </row>
    <row r="38" spans="1:12" s="4" customFormat="1" ht="20.25" x14ac:dyDescent="0.2">
      <c r="A38" s="5" t="s">
        <v>26</v>
      </c>
      <c r="C38" s="13"/>
      <c r="D38" s="13"/>
      <c r="E38" s="13"/>
      <c r="F38" s="13"/>
      <c r="G38" s="13"/>
      <c r="H38" s="13"/>
      <c r="I38" s="13"/>
      <c r="J38" s="13"/>
      <c r="K38" s="13"/>
      <c r="L38" s="13"/>
    </row>
    <row r="39" spans="1:12" s="3" customFormat="1" ht="13.5" x14ac:dyDescent="0.2">
      <c r="A39" s="8" t="s">
        <v>27</v>
      </c>
      <c r="C39" s="9">
        <v>17604.333070602846</v>
      </c>
      <c r="D39" s="9">
        <v>17748.929612114262</v>
      </c>
      <c r="E39" s="9">
        <v>17735.445280405082</v>
      </c>
      <c r="F39" s="9">
        <v>16731.673855928155</v>
      </c>
      <c r="G39" s="9">
        <v>16492.28109773574</v>
      </c>
      <c r="H39" s="9">
        <v>14301.351963313271</v>
      </c>
      <c r="I39" s="9">
        <v>14563.925026273049</v>
      </c>
      <c r="J39" s="9">
        <v>14409.407924906849</v>
      </c>
      <c r="K39" s="9">
        <v>14324.35060189166</v>
      </c>
      <c r="L39" s="9">
        <v>13556.765381675745</v>
      </c>
    </row>
    <row r="40" spans="1:12" s="3" customFormat="1" ht="13.5" x14ac:dyDescent="0.2">
      <c r="A40" s="3" t="s">
        <v>28</v>
      </c>
    </row>
    <row r="41" spans="1:12" s="4" customFormat="1" ht="20.25" x14ac:dyDescent="0.2"/>
    <row r="42" spans="1:12" s="3" customFormat="1" ht="21" thickBot="1" x14ac:dyDescent="0.25">
      <c r="A42" s="10" t="s">
        <v>29</v>
      </c>
      <c r="B42" s="11"/>
      <c r="C42" s="12">
        <v>0.1756252043792085</v>
      </c>
      <c r="D42" s="12">
        <v>0.18038057066713287</v>
      </c>
      <c r="E42" s="12">
        <v>0.17586616124687265</v>
      </c>
      <c r="F42" s="12">
        <v>0.19444079450607071</v>
      </c>
      <c r="G42" s="12">
        <v>0.23167599162822616</v>
      </c>
      <c r="H42" s="12">
        <v>0.26429223781263061</v>
      </c>
      <c r="I42" s="12">
        <v>0.27236509902751249</v>
      </c>
      <c r="J42" s="12">
        <v>0.24318528123173885</v>
      </c>
      <c r="K42" s="12">
        <v>0.25744503030121402</v>
      </c>
      <c r="L42" s="12">
        <v>0.26195102299527828</v>
      </c>
    </row>
    <row r="43" spans="1:12" s="3" customFormat="1" ht="13.5" x14ac:dyDescent="0.2">
      <c r="C43" s="6"/>
      <c r="D43" s="6"/>
      <c r="E43" s="6"/>
      <c r="F43" s="6"/>
      <c r="G43" s="6"/>
      <c r="H43" s="6"/>
      <c r="I43" s="6"/>
      <c r="J43" s="6"/>
      <c r="K43" s="6"/>
      <c r="L43" s="6"/>
    </row>
    <row r="44" spans="1:12" s="3" customFormat="1" ht="20.25" x14ac:dyDescent="0.2">
      <c r="A44" s="14" t="s">
        <v>30</v>
      </c>
      <c r="C44" s="6"/>
      <c r="D44" s="6"/>
      <c r="E44" s="6"/>
      <c r="F44" s="6"/>
      <c r="G44" s="6"/>
      <c r="H44" s="6"/>
      <c r="I44" s="6"/>
      <c r="J44" s="6"/>
      <c r="K44" s="6"/>
      <c r="L44" s="6"/>
    </row>
    <row r="45" spans="1:12" s="3" customFormat="1" ht="13.5" x14ac:dyDescent="0.2">
      <c r="A45" s="15" t="s">
        <v>31</v>
      </c>
      <c r="B45" s="15"/>
      <c r="C45" s="6">
        <v>1312.5999867727455</v>
      </c>
      <c r="D45" s="6">
        <v>1358.8079203534282</v>
      </c>
      <c r="E45" s="6">
        <v>1376.3943528202572</v>
      </c>
      <c r="F45" s="6">
        <v>1403.8304038166377</v>
      </c>
      <c r="G45" s="6">
        <v>1430.803223448052</v>
      </c>
      <c r="H45" s="6">
        <v>1439.4648603660123</v>
      </c>
      <c r="I45" s="6">
        <v>1491.2690387630603</v>
      </c>
      <c r="J45" s="6">
        <v>1570.7368032699449</v>
      </c>
      <c r="K45" s="6">
        <v>1671.584199321547</v>
      </c>
      <c r="L45" s="6">
        <v>1793.0957619660476</v>
      </c>
    </row>
    <row r="46" spans="1:12" s="3" customFormat="1" ht="13.5" x14ac:dyDescent="0.2">
      <c r="A46" s="15" t="s">
        <v>32</v>
      </c>
      <c r="B46" s="15"/>
      <c r="C46" s="6">
        <v>3091.764593484284</v>
      </c>
      <c r="D46" s="6">
        <v>3201.5620521639439</v>
      </c>
      <c r="E46" s="6">
        <v>3119.0646794688068</v>
      </c>
      <c r="F46" s="6">
        <v>3253.3199579631223</v>
      </c>
      <c r="G46" s="6">
        <v>3820.8655775293778</v>
      </c>
      <c r="H46" s="6">
        <v>3779.736314130123</v>
      </c>
      <c r="I46" s="6">
        <v>3966.7048820101268</v>
      </c>
      <c r="J46" s="6">
        <v>3504.1559186013187</v>
      </c>
      <c r="K46" s="6">
        <v>3687.7328747492115</v>
      </c>
      <c r="L46" s="6">
        <v>3551.2085602369352</v>
      </c>
    </row>
    <row r="47" spans="1:12" s="3" customFormat="1" ht="13.5" x14ac:dyDescent="0.2">
      <c r="A47" s="15" t="s">
        <v>33</v>
      </c>
      <c r="B47" s="15"/>
      <c r="C47" s="6">
        <v>39.620197178232559</v>
      </c>
      <c r="D47" s="6">
        <v>40.022324911006159</v>
      </c>
      <c r="E47" s="6">
        <v>33.522108823186777</v>
      </c>
      <c r="F47" s="6">
        <v>78.012620666744965</v>
      </c>
      <c r="G47" s="6">
        <v>131.28525023604234</v>
      </c>
      <c r="H47" s="6">
        <v>173.60659602408302</v>
      </c>
      <c r="I47" s="6">
        <v>148.08023670896733</v>
      </c>
      <c r="J47" s="6">
        <v>100.85159224995306</v>
      </c>
      <c r="K47" s="6">
        <v>210.40941034644825</v>
      </c>
      <c r="L47" s="6">
        <v>233.76117560636499</v>
      </c>
    </row>
    <row r="48" spans="1:12" s="3" customFormat="1" ht="13.5" x14ac:dyDescent="0.2">
      <c r="A48" s="3" t="s">
        <v>34</v>
      </c>
      <c r="B48" s="15"/>
      <c r="C48" s="6">
        <v>4443.9847774352629</v>
      </c>
      <c r="D48" s="6">
        <v>4600.3922974283778</v>
      </c>
      <c r="E48" s="6">
        <v>4528.98114111225</v>
      </c>
      <c r="F48" s="6">
        <v>4735.1629824465044</v>
      </c>
      <c r="G48" s="6">
        <v>5382.9540512134718</v>
      </c>
      <c r="H48" s="6">
        <v>5392.8077705202186</v>
      </c>
      <c r="I48" s="6">
        <v>5606.0541574821546</v>
      </c>
      <c r="J48" s="6">
        <v>5175.7443141212161</v>
      </c>
      <c r="K48" s="6">
        <v>5569.7264844172068</v>
      </c>
      <c r="L48" s="6">
        <v>5578.065497809348</v>
      </c>
    </row>
    <row r="49" spans="1:12" ht="13.5" x14ac:dyDescent="0.2">
      <c r="A49" s="3" t="s">
        <v>35</v>
      </c>
      <c r="B49" s="3"/>
      <c r="C49" s="6"/>
      <c r="D49" s="6"/>
      <c r="E49" s="6"/>
      <c r="F49" s="6"/>
      <c r="G49" s="6"/>
      <c r="H49" s="6"/>
      <c r="I49" s="6"/>
      <c r="J49" s="6"/>
      <c r="K49" s="6"/>
      <c r="L49" s="6"/>
    </row>
    <row r="50" spans="1:12" s="3" customFormat="1" ht="13.5" x14ac:dyDescent="0.2">
      <c r="A50" s="1"/>
      <c r="B50" s="1"/>
      <c r="C50" s="1"/>
      <c r="D50" s="1"/>
      <c r="E50" s="1"/>
      <c r="F50" s="1"/>
      <c r="G50" s="1"/>
      <c r="H50" s="1"/>
      <c r="I50" s="1"/>
      <c r="J50" s="1"/>
      <c r="K50" s="1"/>
      <c r="L50" s="1"/>
    </row>
    <row r="51" spans="1:12" ht="20.25" x14ac:dyDescent="0.2">
      <c r="A51" s="16" t="s">
        <v>36</v>
      </c>
      <c r="B51" s="15"/>
      <c r="C51" s="6"/>
      <c r="D51" s="6"/>
      <c r="E51" s="6"/>
      <c r="F51" s="6"/>
      <c r="G51" s="6"/>
      <c r="H51" s="6"/>
      <c r="I51" s="6"/>
      <c r="J51" s="6"/>
      <c r="K51" s="6"/>
      <c r="L51" s="6"/>
    </row>
    <row r="52" spans="1:12" ht="13.5" x14ac:dyDescent="0.2">
      <c r="A52" s="15" t="s">
        <v>37</v>
      </c>
      <c r="B52" s="15"/>
      <c r="C52" s="6">
        <v>0</v>
      </c>
      <c r="D52" s="6">
        <v>0</v>
      </c>
      <c r="E52" s="6">
        <v>0</v>
      </c>
      <c r="F52" s="6">
        <v>0</v>
      </c>
      <c r="G52" s="6">
        <v>0</v>
      </c>
      <c r="H52" s="6">
        <v>0</v>
      </c>
      <c r="I52" s="6">
        <v>0</v>
      </c>
      <c r="J52" s="6">
        <v>0</v>
      </c>
      <c r="K52" s="6">
        <v>0</v>
      </c>
      <c r="L52" s="6">
        <v>0</v>
      </c>
    </row>
    <row r="53" spans="1:12" s="3" customFormat="1" ht="13.5" x14ac:dyDescent="0.2">
      <c r="A53" s="15" t="s">
        <v>38</v>
      </c>
      <c r="B53" s="15"/>
      <c r="C53" s="6">
        <v>0</v>
      </c>
      <c r="D53" s="6">
        <v>0</v>
      </c>
      <c r="E53" s="6">
        <v>0</v>
      </c>
      <c r="F53" s="6">
        <v>0</v>
      </c>
      <c r="G53" s="6">
        <v>0</v>
      </c>
      <c r="H53" s="6">
        <v>0</v>
      </c>
      <c r="I53" s="6">
        <v>0</v>
      </c>
      <c r="J53" s="6">
        <v>0</v>
      </c>
      <c r="K53" s="6">
        <v>0</v>
      </c>
      <c r="L53" s="6">
        <v>0</v>
      </c>
    </row>
    <row r="54" spans="1:12" s="3" customFormat="1" ht="13.5" x14ac:dyDescent="0.2">
      <c r="A54" s="15"/>
      <c r="B54" s="15"/>
      <c r="C54" s="6"/>
      <c r="D54" s="6"/>
      <c r="E54" s="6"/>
      <c r="F54" s="6"/>
      <c r="G54" s="6"/>
      <c r="H54" s="6"/>
      <c r="I54" s="6"/>
      <c r="J54" s="6"/>
      <c r="K54" s="6"/>
      <c r="L54" s="6"/>
    </row>
    <row r="55" spans="1:12" s="3" customFormat="1" ht="13.5" x14ac:dyDescent="0.2">
      <c r="A55" s="8" t="s">
        <v>39</v>
      </c>
      <c r="B55" s="15"/>
      <c r="C55" s="9">
        <v>4443.9847774352629</v>
      </c>
      <c r="D55" s="9">
        <v>4600.3922974283778</v>
      </c>
      <c r="E55" s="9">
        <v>4528.98114111225</v>
      </c>
      <c r="F55" s="9">
        <v>4735.1629824465044</v>
      </c>
      <c r="G55" s="9">
        <v>5382.9540512134718</v>
      </c>
      <c r="H55" s="9">
        <v>5392.8077705202186</v>
      </c>
      <c r="I55" s="9">
        <v>5606.0541574821546</v>
      </c>
      <c r="J55" s="9">
        <v>5175.7443141212161</v>
      </c>
      <c r="K55" s="9">
        <v>5569.7264844172068</v>
      </c>
      <c r="L55" s="9">
        <v>5578.065497809348</v>
      </c>
    </row>
    <row r="57" spans="1:12" s="3" customFormat="1" ht="20.25" x14ac:dyDescent="0.2">
      <c r="A57" s="16" t="s">
        <v>40</v>
      </c>
      <c r="C57" s="6"/>
      <c r="D57" s="6"/>
      <c r="E57" s="6"/>
      <c r="F57" s="6"/>
      <c r="G57" s="6"/>
      <c r="H57" s="6"/>
      <c r="I57" s="6"/>
      <c r="J57" s="6"/>
      <c r="K57" s="6"/>
      <c r="L57" s="6"/>
    </row>
    <row r="58" spans="1:12" s="3" customFormat="1" ht="13.5" x14ac:dyDescent="0.2">
      <c r="A58" s="3" t="s">
        <v>41</v>
      </c>
      <c r="C58" s="6">
        <v>26191.012634947929</v>
      </c>
      <c r="D58" s="6">
        <v>26072.466967612498</v>
      </c>
      <c r="E58" s="6">
        <v>26487.600386930353</v>
      </c>
      <c r="F58" s="6">
        <v>25882.446528136046</v>
      </c>
      <c r="G58" s="6">
        <v>26309.785713193847</v>
      </c>
      <c r="H58" s="6">
        <v>23801.045248877424</v>
      </c>
      <c r="I58" s="6">
        <v>24003.365509697145</v>
      </c>
      <c r="J58" s="6">
        <v>24169.874881054748</v>
      </c>
      <c r="K58" s="6">
        <v>24438.749895863191</v>
      </c>
      <c r="L58" s="6">
        <v>23300.441866819529</v>
      </c>
    </row>
    <row r="59" spans="1:12" s="3" customFormat="1" ht="13.5" x14ac:dyDescent="0.2">
      <c r="A59" s="1"/>
      <c r="B59" s="1"/>
      <c r="C59" s="1"/>
      <c r="D59" s="1"/>
      <c r="E59" s="1"/>
      <c r="F59" s="1"/>
      <c r="G59" s="1"/>
      <c r="H59" s="1"/>
      <c r="I59" s="1"/>
      <c r="J59" s="1"/>
      <c r="K59" s="1"/>
      <c r="L59" s="1"/>
    </row>
    <row r="60" spans="1:12" s="3" customFormat="1" ht="20.25" x14ac:dyDescent="0.2">
      <c r="A60" s="16" t="s">
        <v>42</v>
      </c>
      <c r="B60" s="1"/>
      <c r="C60" s="1"/>
      <c r="D60" s="1"/>
      <c r="E60" s="1"/>
      <c r="F60" s="1"/>
      <c r="G60" s="1"/>
      <c r="H60" s="1"/>
      <c r="I60" s="1"/>
      <c r="J60" s="1"/>
      <c r="K60" s="1"/>
      <c r="L60" s="1"/>
    </row>
    <row r="61" spans="1:12" s="3" customFormat="1" ht="13.5" x14ac:dyDescent="0.2">
      <c r="A61" s="1" t="s">
        <v>43</v>
      </c>
      <c r="B61" s="1"/>
      <c r="C61" s="6">
        <v>26191.012634947929</v>
      </c>
      <c r="D61" s="6">
        <v>26072.466967612498</v>
      </c>
      <c r="E61" s="6">
        <v>26487.600386930353</v>
      </c>
      <c r="F61" s="6">
        <v>25882.446528136046</v>
      </c>
      <c r="G61" s="6">
        <v>26309.785713193847</v>
      </c>
      <c r="H61" s="6">
        <v>23801.045248877424</v>
      </c>
      <c r="I61" s="6">
        <v>24003.365509697145</v>
      </c>
      <c r="J61" s="6">
        <v>24169.874881054748</v>
      </c>
      <c r="K61" s="6">
        <v>24438.749895863191</v>
      </c>
      <c r="L61" s="6">
        <v>23300.441866819529</v>
      </c>
    </row>
    <row r="62" spans="1:12" s="3" customFormat="1" ht="13.5" x14ac:dyDescent="0.2">
      <c r="A62" s="8" t="s">
        <v>44</v>
      </c>
      <c r="C62" s="6">
        <v>26191.012634947929</v>
      </c>
      <c r="D62" s="6">
        <v>26072.466967612498</v>
      </c>
      <c r="E62" s="6">
        <v>26487.600386930353</v>
      </c>
      <c r="F62" s="6">
        <v>25882.446528136046</v>
      </c>
      <c r="G62" s="6">
        <v>26309.785713193847</v>
      </c>
      <c r="H62" s="6">
        <v>23801.045248877424</v>
      </c>
      <c r="I62" s="6">
        <v>24003.365509697145</v>
      </c>
      <c r="J62" s="6">
        <v>24169.874881054748</v>
      </c>
      <c r="K62" s="6">
        <v>24438.749895863191</v>
      </c>
      <c r="L62" s="6">
        <v>23300.441866819529</v>
      </c>
    </row>
    <row r="63" spans="1:12" s="4" customFormat="1" ht="20.25" x14ac:dyDescent="0.2">
      <c r="A63" s="3"/>
      <c r="B63" s="3"/>
      <c r="C63" s="3"/>
      <c r="D63" s="3"/>
      <c r="E63" s="3"/>
      <c r="F63" s="3"/>
      <c r="G63" s="3"/>
      <c r="H63" s="3"/>
      <c r="I63" s="3"/>
      <c r="J63" s="3"/>
      <c r="K63" s="3"/>
      <c r="L63" s="3"/>
    </row>
    <row r="64" spans="1:12" s="3" customFormat="1" ht="21" thickBot="1" x14ac:dyDescent="0.25">
      <c r="A64" s="10" t="s">
        <v>45</v>
      </c>
      <c r="B64" s="11"/>
      <c r="C64" s="12">
        <v>0.16967594339996767</v>
      </c>
      <c r="D64" s="12">
        <v>0.17644637552491813</v>
      </c>
      <c r="E64" s="12">
        <v>0.1709849542787184</v>
      </c>
      <c r="F64" s="12">
        <v>0.18294881734997687</v>
      </c>
      <c r="G64" s="12">
        <v>0.20459893173945634</v>
      </c>
      <c r="H64" s="12">
        <v>0.22657861090258505</v>
      </c>
      <c r="I64" s="12">
        <v>0.2335528388807544</v>
      </c>
      <c r="J64" s="12">
        <v>0.2141403023222995</v>
      </c>
      <c r="K64" s="12">
        <v>0.22790553969211039</v>
      </c>
      <c r="L64" s="12">
        <v>0.2393974127054074</v>
      </c>
    </row>
    <row r="65" spans="1:27" s="3" customFormat="1" ht="15" customHeight="1" x14ac:dyDescent="0.2">
      <c r="A65" s="3" t="s">
        <v>46</v>
      </c>
    </row>
    <row r="66" spans="1:27" s="3" customFormat="1" ht="22.5" customHeight="1" x14ac:dyDescent="0.2">
      <c r="J66" s="144" t="s">
        <v>47</v>
      </c>
      <c r="K66" s="144"/>
      <c r="L66" s="144"/>
      <c r="M66" s="144"/>
      <c r="N66" s="144"/>
      <c r="O66" s="144"/>
      <c r="P66" s="144"/>
      <c r="Q66" s="144"/>
      <c r="R66" s="17"/>
      <c r="S66" s="5"/>
      <c r="AA66" s="8"/>
    </row>
    <row r="67" spans="1:27" s="3" customFormat="1" ht="22.5" customHeight="1" x14ac:dyDescent="0.2">
      <c r="D67" s="18" t="s">
        <v>48</v>
      </c>
      <c r="E67" s="19"/>
      <c r="F67" s="20"/>
      <c r="G67" s="20"/>
      <c r="H67" s="20"/>
      <c r="I67" s="21"/>
      <c r="J67" s="144" t="s">
        <v>49</v>
      </c>
      <c r="K67" s="144"/>
      <c r="L67" s="144" t="s">
        <v>50</v>
      </c>
      <c r="M67" s="144"/>
      <c r="N67" s="144" t="s">
        <v>51</v>
      </c>
      <c r="O67" s="144"/>
      <c r="P67" s="144" t="s">
        <v>52</v>
      </c>
      <c r="Q67" s="144"/>
      <c r="R67" s="22"/>
      <c r="S67" s="23" t="s">
        <v>53</v>
      </c>
    </row>
    <row r="68" spans="1:27" s="3" customFormat="1" ht="22.5" customHeight="1" x14ac:dyDescent="0.2">
      <c r="D68" s="25">
        <v>0.17799999999999999</v>
      </c>
      <c r="J68" s="143">
        <v>0.19039999999999999</v>
      </c>
      <c r="K68" s="143"/>
      <c r="L68" s="143">
        <v>0.1966</v>
      </c>
      <c r="M68" s="143"/>
      <c r="N68" s="143">
        <v>0.2059</v>
      </c>
      <c r="O68" s="143"/>
      <c r="P68" s="143">
        <v>0.21829999999999999</v>
      </c>
      <c r="Q68" s="143"/>
      <c r="R68" s="26"/>
      <c r="S68" s="27">
        <v>0.24</v>
      </c>
    </row>
    <row r="69" spans="1:27" s="28" customFormat="1" ht="15" customHeight="1" x14ac:dyDescent="0.2"/>
    <row r="72" spans="1:27" ht="15" customHeight="1" x14ac:dyDescent="0.2">
      <c r="A72" s="3"/>
      <c r="B72" s="3"/>
      <c r="C72" s="6"/>
      <c r="D72" s="6"/>
      <c r="E72" s="6"/>
      <c r="F72" s="6"/>
      <c r="G72" s="6"/>
      <c r="H72" s="6"/>
      <c r="I72" s="6"/>
      <c r="J72" s="6"/>
      <c r="K72" s="6"/>
      <c r="L72" s="6"/>
      <c r="M72" s="6"/>
      <c r="N72" s="6"/>
      <c r="O72" s="6"/>
      <c r="P72" s="6"/>
      <c r="Q72" s="6"/>
      <c r="R72" s="6"/>
      <c r="S72" s="6"/>
    </row>
    <row r="73" spans="1:27" s="28" customFormat="1" ht="15" customHeight="1" x14ac:dyDescent="0.2"/>
    <row r="74" spans="1:27" s="28" customFormat="1" ht="15" customHeight="1" x14ac:dyDescent="0.2"/>
    <row r="75" spans="1:27" s="28" customFormat="1" ht="15" customHeight="1" x14ac:dyDescent="0.2"/>
    <row r="76" spans="1:27" s="28" customFormat="1" ht="15" customHeight="1" x14ac:dyDescent="0.2"/>
    <row r="77" spans="1:27" s="28" customFormat="1" ht="15" customHeight="1" x14ac:dyDescent="0.2"/>
    <row r="78" spans="1:27" s="28" customFormat="1" ht="15" customHeight="1" x14ac:dyDescent="0.2"/>
    <row r="79" spans="1:27" s="28" customFormat="1" ht="15" customHeight="1" x14ac:dyDescent="0.2">
      <c r="T79" s="29"/>
    </row>
    <row r="80" spans="1:27" s="28" customFormat="1" ht="15" customHeight="1" x14ac:dyDescent="0.2"/>
    <row r="81" spans="1:1" s="28" customFormat="1" ht="13.5" x14ac:dyDescent="0.2"/>
    <row r="82" spans="1:1" s="28" customFormat="1" ht="13.5" x14ac:dyDescent="0.2"/>
    <row r="83" spans="1:1" s="28" customFormat="1" ht="13.5" x14ac:dyDescent="0.2"/>
    <row r="84" spans="1:1" s="28" customFormat="1" ht="13.5" x14ac:dyDescent="0.2"/>
    <row r="85" spans="1:1" s="3" customFormat="1" ht="13.5" x14ac:dyDescent="0.2"/>
    <row r="86" spans="1:1" s="3" customFormat="1" ht="13.5" x14ac:dyDescent="0.2"/>
    <row r="87" spans="1:1" s="3" customFormat="1" ht="13.5" x14ac:dyDescent="0.2"/>
    <row r="88" spans="1:1" s="3" customFormat="1" ht="13.5" x14ac:dyDescent="0.2"/>
    <row r="90" spans="1:1" s="28" customFormat="1" ht="13.5" x14ac:dyDescent="0.2">
      <c r="A90" s="30"/>
    </row>
    <row r="98" s="28" customFormat="1" ht="13.5" x14ac:dyDescent="0.2"/>
    <row r="99" s="28" customFormat="1" ht="13.5" x14ac:dyDescent="0.2"/>
    <row r="100" s="28" customFormat="1" ht="13.5" x14ac:dyDescent="0.2"/>
    <row r="101" s="28" customFormat="1" ht="13.5" x14ac:dyDescent="0.2"/>
    <row r="200" spans="1:2" s="3" customFormat="1" ht="13.5" x14ac:dyDescent="0.2">
      <c r="A200" s="31">
        <v>41.868000000000002</v>
      </c>
      <c r="B200" s="8" t="s">
        <v>54</v>
      </c>
    </row>
    <row r="201" spans="1:2" s="3" customFormat="1" ht="13.5" x14ac:dyDescent="0.2">
      <c r="A201" s="31">
        <v>10</v>
      </c>
      <c r="B201" s="8" t="s">
        <v>55</v>
      </c>
    </row>
    <row r="202" spans="1:2" s="3" customFormat="1" ht="13.5" x14ac:dyDescent="0.2">
      <c r="A202" s="31">
        <v>1</v>
      </c>
      <c r="B202" s="8" t="s">
        <v>56</v>
      </c>
    </row>
    <row r="203" spans="1:2" s="3" customFormat="1" ht="13.5" x14ac:dyDescent="0.2">
      <c r="A203" s="31">
        <v>11.63</v>
      </c>
      <c r="B203" s="8" t="s">
        <v>57</v>
      </c>
    </row>
    <row r="204" spans="1:2" s="3" customFormat="1" ht="13.5" x14ac:dyDescent="0.2">
      <c r="A204" s="31">
        <v>39.68</v>
      </c>
      <c r="B204" s="8" t="s">
        <v>58</v>
      </c>
    </row>
  </sheetData>
  <mergeCells count="10">
    <mergeCell ref="J68:K68"/>
    <mergeCell ref="L68:M68"/>
    <mergeCell ref="N68:O68"/>
    <mergeCell ref="P68:Q68"/>
    <mergeCell ref="H1:K2"/>
    <mergeCell ref="J66:Q66"/>
    <mergeCell ref="J67:K67"/>
    <mergeCell ref="L67:M67"/>
    <mergeCell ref="N67:O67"/>
    <mergeCell ref="P67:Q6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A204"/>
  <sheetViews>
    <sheetView workbookViewId="0"/>
  </sheetViews>
  <sheetFormatPr defaultColWidth="9.140625" defaultRowHeight="12.75" x14ac:dyDescent="0.2"/>
  <cols>
    <col min="1" max="19" width="11.42578125" style="1" customWidth="1"/>
    <col min="20" max="26" width="9.140625" style="1"/>
    <col min="27" max="27" width="11.28515625" style="1" bestFit="1" customWidth="1"/>
    <col min="28" max="16384" width="9.140625" style="1"/>
  </cols>
  <sheetData>
    <row r="1" spans="1:27" ht="12.75" customHeight="1" x14ac:dyDescent="0.2">
      <c r="A1" s="88" t="s">
        <v>135</v>
      </c>
      <c r="H1" s="142" t="s">
        <v>61</v>
      </c>
      <c r="I1" s="142"/>
      <c r="J1" s="142"/>
      <c r="K1" s="142"/>
      <c r="AA1" s="2">
        <v>1</v>
      </c>
    </row>
    <row r="2" spans="1:27" ht="12.75" customHeight="1" x14ac:dyDescent="0.2">
      <c r="A2" s="102"/>
      <c r="B2" s="103"/>
      <c r="H2" s="142"/>
      <c r="I2" s="142"/>
      <c r="J2" s="142"/>
      <c r="K2" s="142"/>
    </row>
    <row r="4" spans="1:27" s="3" customFormat="1" ht="22.5" customHeight="1" x14ac:dyDescent="0.2"/>
    <row r="5" spans="1:27" s="4" customFormat="1" ht="27" customHeight="1" x14ac:dyDescent="0.2">
      <c r="C5" s="5">
        <v>2004</v>
      </c>
      <c r="D5" s="5">
        <v>2005</v>
      </c>
      <c r="E5" s="5">
        <v>2006</v>
      </c>
      <c r="F5" s="5">
        <v>2007</v>
      </c>
      <c r="G5" s="5">
        <v>2008</v>
      </c>
      <c r="H5" s="5">
        <v>2009</v>
      </c>
      <c r="I5" s="5">
        <v>2010</v>
      </c>
      <c r="J5" s="5">
        <v>2011</v>
      </c>
      <c r="K5" s="5">
        <v>2012</v>
      </c>
      <c r="L5" s="5">
        <v>2013</v>
      </c>
    </row>
    <row r="6" spans="1:27" s="4" customFormat="1" ht="27" customHeight="1" x14ac:dyDescent="0.2">
      <c r="A6" s="5" t="s">
        <v>1</v>
      </c>
    </row>
    <row r="7" spans="1:27" s="3" customFormat="1" ht="15" customHeight="1" x14ac:dyDescent="0.2">
      <c r="A7" s="3" t="s">
        <v>2</v>
      </c>
      <c r="C7" s="6">
        <v>354.93430162613612</v>
      </c>
      <c r="D7" s="6">
        <v>354.66825923302378</v>
      </c>
      <c r="E7" s="6">
        <v>358.48064973299222</v>
      </c>
      <c r="F7" s="6">
        <v>353.94299110616663</v>
      </c>
      <c r="G7" s="6">
        <v>356.43849891968273</v>
      </c>
      <c r="H7" s="6">
        <v>370.76412948376526</v>
      </c>
      <c r="I7" s="6">
        <v>371.56343475394596</v>
      </c>
      <c r="J7" s="6">
        <v>360.84103481377184</v>
      </c>
      <c r="K7" s="6">
        <v>357.5575238553472</v>
      </c>
      <c r="L7" s="6">
        <v>371.66804351155423</v>
      </c>
    </row>
    <row r="8" spans="1:27" s="3" customFormat="1" ht="15" customHeight="1" x14ac:dyDescent="0.2">
      <c r="A8" s="3" t="s">
        <v>3</v>
      </c>
      <c r="C8" s="6">
        <v>0</v>
      </c>
      <c r="D8" s="6">
        <v>0</v>
      </c>
      <c r="E8" s="6">
        <v>0</v>
      </c>
      <c r="F8" s="6">
        <v>0</v>
      </c>
      <c r="G8" s="6">
        <v>0</v>
      </c>
      <c r="H8" s="6">
        <v>0</v>
      </c>
      <c r="I8" s="6">
        <v>0</v>
      </c>
      <c r="J8" s="6">
        <v>0</v>
      </c>
      <c r="K8" s="6">
        <v>0</v>
      </c>
      <c r="L8" s="6">
        <v>0.34393809114359414</v>
      </c>
    </row>
    <row r="9" spans="1:27" s="3" customFormat="1" ht="15" customHeight="1" x14ac:dyDescent="0.2">
      <c r="A9" s="3" t="s">
        <v>4</v>
      </c>
      <c r="C9" s="6">
        <v>1.7196904557179707E-4</v>
      </c>
      <c r="D9" s="6">
        <v>3.0094582975064492E-3</v>
      </c>
      <c r="E9" s="6">
        <v>1.2295786758383489E-2</v>
      </c>
      <c r="F9" s="6">
        <v>3.7145313843508165E-2</v>
      </c>
      <c r="G9" s="6">
        <v>6.3370593293207225E-2</v>
      </c>
      <c r="H9" s="6">
        <v>0.34170249355116084</v>
      </c>
      <c r="I9" s="6">
        <v>1.1058469475494412</v>
      </c>
      <c r="J9" s="6">
        <v>5.6495270851246771</v>
      </c>
      <c r="K9" s="6">
        <v>13.998796216680999</v>
      </c>
      <c r="L9" s="6">
        <v>18.492175408426483</v>
      </c>
    </row>
    <row r="10" spans="1:27" s="3" customFormat="1" ht="15" customHeight="1" x14ac:dyDescent="0.2">
      <c r="A10" s="3" t="s">
        <v>5</v>
      </c>
      <c r="C10" s="6">
        <v>7.7781599312123815</v>
      </c>
      <c r="D10" s="6">
        <v>7.0124677558039554</v>
      </c>
      <c r="E10" s="6">
        <v>6.4947549441100607</v>
      </c>
      <c r="F10" s="6">
        <v>5.5884780739466891</v>
      </c>
      <c r="G10" s="6">
        <v>19.983490971625105</v>
      </c>
      <c r="H10" s="6">
        <v>10.287016337059329</v>
      </c>
      <c r="I10" s="6">
        <v>10.277558039552881</v>
      </c>
      <c r="J10" s="6">
        <v>10.759845227858985</v>
      </c>
      <c r="K10" s="6">
        <v>9.8179707652622525</v>
      </c>
      <c r="L10" s="6">
        <v>10.215821152192605</v>
      </c>
    </row>
    <row r="11" spans="1:27" s="3" customFormat="1" ht="15" customHeight="1" x14ac:dyDescent="0.2">
      <c r="A11" s="3" t="s">
        <v>6</v>
      </c>
      <c r="C11" s="6">
        <v>2.6065348237317156</v>
      </c>
      <c r="D11" s="6">
        <v>2.7659501289767676</v>
      </c>
      <c r="E11" s="6">
        <v>2.9854686156491943</v>
      </c>
      <c r="F11" s="6">
        <v>4.141014617368894</v>
      </c>
      <c r="G11" s="6">
        <v>4.8071367153912012</v>
      </c>
      <c r="H11" s="6">
        <v>5.9014617368873692</v>
      </c>
      <c r="I11" s="7">
        <v>8.370507308684461</v>
      </c>
      <c r="J11" s="6">
        <v>10.886930352536554</v>
      </c>
      <c r="K11" s="6">
        <v>13.164832330180527</v>
      </c>
      <c r="L11" s="6">
        <v>12.119346517626841</v>
      </c>
    </row>
    <row r="12" spans="1:27" s="3" customFormat="1" ht="15" customHeight="1" x14ac:dyDescent="0.2">
      <c r="A12" s="8" t="s">
        <v>7</v>
      </c>
      <c r="B12" s="8"/>
      <c r="C12" s="9">
        <v>365.31916835012578</v>
      </c>
      <c r="D12" s="9">
        <v>364.44968657610207</v>
      </c>
      <c r="E12" s="9">
        <v>367.97316907950989</v>
      </c>
      <c r="F12" s="9">
        <v>363.70962911132574</v>
      </c>
      <c r="G12" s="9">
        <v>381.29249719999223</v>
      </c>
      <c r="H12" s="9">
        <v>387.29431005126315</v>
      </c>
      <c r="I12" s="9">
        <v>391.31734704973275</v>
      </c>
      <c r="J12" s="9">
        <v>388.13733747929211</v>
      </c>
      <c r="K12" s="9">
        <v>394.53912316747096</v>
      </c>
      <c r="L12" s="9">
        <v>412.83932468094378</v>
      </c>
    </row>
    <row r="13" spans="1:27" s="3" customFormat="1" ht="15" customHeight="1" x14ac:dyDescent="0.2">
      <c r="A13" s="3" t="s">
        <v>8</v>
      </c>
    </row>
    <row r="14" spans="1:27" s="3" customFormat="1" ht="15" customHeight="1" x14ac:dyDescent="0.2"/>
    <row r="15" spans="1:27" s="4" customFormat="1" ht="27" customHeight="1" x14ac:dyDescent="0.2">
      <c r="A15" s="5" t="s">
        <v>9</v>
      </c>
    </row>
    <row r="16" spans="1:27" s="3" customFormat="1" ht="15" customHeight="1" x14ac:dyDescent="0.2">
      <c r="A16" s="8" t="s">
        <v>10</v>
      </c>
      <c r="C16" s="9">
        <v>1248.0653482373173</v>
      </c>
      <c r="D16" s="9">
        <v>1271.8830610490113</v>
      </c>
      <c r="E16" s="9">
        <v>1303.4393809114358</v>
      </c>
      <c r="F16" s="9">
        <v>1313.1556319862425</v>
      </c>
      <c r="G16" s="9">
        <v>1272.5709372312983</v>
      </c>
      <c r="H16" s="9">
        <v>1147.2055030094584</v>
      </c>
      <c r="I16" s="9">
        <v>1217.1969045571796</v>
      </c>
      <c r="J16" s="9">
        <v>1259.7592433361995</v>
      </c>
      <c r="K16" s="9">
        <v>1257.9535683576955</v>
      </c>
      <c r="L16" s="9">
        <v>1257.9535683576955</v>
      </c>
    </row>
    <row r="17" spans="1:12" s="3" customFormat="1" ht="13.5" x14ac:dyDescent="0.2"/>
    <row r="18" spans="1:12" s="4" customFormat="1" ht="21" thickBot="1" x14ac:dyDescent="0.25">
      <c r="A18" s="10" t="s">
        <v>11</v>
      </c>
      <c r="B18" s="11"/>
      <c r="C18" s="12">
        <v>0.29270836568459957</v>
      </c>
      <c r="D18" s="12">
        <v>0.28654339202812784</v>
      </c>
      <c r="E18" s="12">
        <v>0.28230938428621283</v>
      </c>
      <c r="F18" s="12">
        <v>0.27697374191754309</v>
      </c>
      <c r="G18" s="12">
        <v>0.29962376638080473</v>
      </c>
      <c r="H18" s="12">
        <v>0.33759802322711663</v>
      </c>
      <c r="I18" s="12">
        <v>0.32149058676097714</v>
      </c>
      <c r="J18" s="12">
        <v>0.30810437750898689</v>
      </c>
      <c r="K18" s="12">
        <v>0.31363568027598687</v>
      </c>
      <c r="L18" s="12">
        <v>0.32818327724124241</v>
      </c>
    </row>
    <row r="19" spans="1:12" s="3" customFormat="1" ht="13.5" x14ac:dyDescent="0.2"/>
    <row r="20" spans="1:12" s="4" customFormat="1" ht="20.25" x14ac:dyDescent="0.2">
      <c r="A20" s="5" t="s">
        <v>12</v>
      </c>
    </row>
    <row r="21" spans="1:12" s="3" customFormat="1" ht="13.5" x14ac:dyDescent="0.2">
      <c r="A21" s="3" t="s">
        <v>13</v>
      </c>
      <c r="C21" s="6">
        <v>0</v>
      </c>
      <c r="D21" s="6">
        <v>0</v>
      </c>
      <c r="E21" s="6">
        <v>0</v>
      </c>
      <c r="F21" s="6">
        <v>0</v>
      </c>
      <c r="G21" s="6">
        <v>0</v>
      </c>
      <c r="H21" s="6">
        <v>0</v>
      </c>
      <c r="I21" s="6">
        <v>0</v>
      </c>
      <c r="J21" s="6">
        <v>0</v>
      </c>
      <c r="K21" s="6">
        <v>0</v>
      </c>
      <c r="L21" s="6">
        <v>0</v>
      </c>
    </row>
    <row r="22" spans="1:12" s="3" customFormat="1" ht="13.5" x14ac:dyDescent="0.2">
      <c r="A22" s="3" t="s">
        <v>14</v>
      </c>
      <c r="C22" s="6">
        <v>16.33705932932072</v>
      </c>
      <c r="D22" s="6">
        <v>17.024935511607911</v>
      </c>
      <c r="E22" s="6">
        <v>17.024935511607911</v>
      </c>
      <c r="F22" s="6">
        <v>16.766981943250215</v>
      </c>
      <c r="G22" s="6">
        <v>16.852966466036115</v>
      </c>
      <c r="H22" s="6">
        <v>13.413585554600171</v>
      </c>
      <c r="I22" s="6">
        <v>14.875322441960448</v>
      </c>
      <c r="J22" s="6">
        <v>14.101461736887359</v>
      </c>
      <c r="K22" s="6">
        <v>13.671539122957867</v>
      </c>
      <c r="L22" s="6">
        <v>13.241616509028374</v>
      </c>
    </row>
    <row r="23" spans="1:12" s="3" customFormat="1" ht="13.5" x14ac:dyDescent="0.2">
      <c r="A23" s="3" t="s">
        <v>15</v>
      </c>
      <c r="C23" s="6">
        <v>0</v>
      </c>
      <c r="D23" s="6">
        <v>0</v>
      </c>
      <c r="E23" s="6">
        <v>4.0800993598929969</v>
      </c>
      <c r="F23" s="6">
        <v>13.76892137193083</v>
      </c>
      <c r="G23" s="6">
        <v>24.56755517340212</v>
      </c>
      <c r="H23" s="6">
        <v>29.686500429922614</v>
      </c>
      <c r="I23" s="6">
        <v>44.606458393044811</v>
      </c>
      <c r="J23" s="6">
        <v>34.990818763733643</v>
      </c>
      <c r="K23" s="6">
        <v>50.971290723225373</v>
      </c>
      <c r="L23" s="6">
        <v>57.987016337059316</v>
      </c>
    </row>
    <row r="24" spans="1:12" s="3" customFormat="1" ht="13.5" x14ac:dyDescent="0.2">
      <c r="A24" s="3" t="s">
        <v>16</v>
      </c>
      <c r="C24" s="6">
        <v>0</v>
      </c>
      <c r="D24" s="6">
        <v>0</v>
      </c>
      <c r="E24" s="6">
        <v>4.0800993598929969</v>
      </c>
      <c r="F24" s="6">
        <v>13.76892137193083</v>
      </c>
      <c r="G24" s="6">
        <v>24.56755517340212</v>
      </c>
      <c r="H24" s="6">
        <v>29.686500429922614</v>
      </c>
      <c r="I24" s="7">
        <v>44.606458393044811</v>
      </c>
      <c r="J24" s="6">
        <v>34.990818763733643</v>
      </c>
      <c r="K24" s="6">
        <v>50.971290723225373</v>
      </c>
      <c r="L24" s="6">
        <v>57.987016337059316</v>
      </c>
    </row>
    <row r="25" spans="1:12" s="3" customFormat="1" ht="13.5" x14ac:dyDescent="0.2">
      <c r="A25" s="8" t="s">
        <v>17</v>
      </c>
      <c r="C25" s="9">
        <v>4.781993936377809</v>
      </c>
      <c r="D25" s="9">
        <v>4.9833410494884545</v>
      </c>
      <c r="E25" s="9">
        <v>9.0634404093814513</v>
      </c>
      <c r="F25" s="9">
        <v>18.573389252024114</v>
      </c>
      <c r="G25" s="9">
        <v>29.325305759824968</v>
      </c>
      <c r="H25" s="9">
        <v>33.401711413511329</v>
      </c>
      <c r="I25" s="9">
        <v>49.063458529233912</v>
      </c>
      <c r="J25" s="9">
        <v>39.751444370719639</v>
      </c>
      <c r="K25" s="9">
        <v>55.366561857790749</v>
      </c>
      <c r="L25" s="9">
        <v>62.066816348786226</v>
      </c>
    </row>
    <row r="26" spans="1:12" s="3" customFormat="1" ht="13.5" x14ac:dyDescent="0.2">
      <c r="C26" s="6"/>
      <c r="D26" s="6"/>
      <c r="E26" s="6"/>
      <c r="F26" s="6"/>
      <c r="G26" s="6"/>
      <c r="H26" s="6"/>
      <c r="I26" s="6"/>
      <c r="J26" s="6"/>
      <c r="K26" s="6"/>
      <c r="L26" s="6"/>
    </row>
    <row r="27" spans="1:12" s="4" customFormat="1" ht="20.25" x14ac:dyDescent="0.2">
      <c r="A27" s="5" t="s">
        <v>18</v>
      </c>
      <c r="C27" s="13"/>
      <c r="D27" s="13"/>
      <c r="E27" s="13"/>
      <c r="F27" s="13"/>
      <c r="G27" s="13"/>
      <c r="H27" s="13"/>
      <c r="I27" s="13"/>
      <c r="J27" s="13"/>
      <c r="K27" s="13"/>
      <c r="L27" s="13"/>
    </row>
    <row r="28" spans="1:12" s="3" customFormat="1" ht="13.5" x14ac:dyDescent="0.2">
      <c r="A28" s="8" t="s">
        <v>19</v>
      </c>
      <c r="C28" s="9">
        <v>1353.5396961880197</v>
      </c>
      <c r="D28" s="9">
        <v>1441.5257475876565</v>
      </c>
      <c r="E28" s="9">
        <v>1521.6066112544188</v>
      </c>
      <c r="F28" s="9">
        <v>1714.8771663322825</v>
      </c>
      <c r="G28" s="9">
        <v>2014.3592815515431</v>
      </c>
      <c r="H28" s="9">
        <v>1685.3328174261967</v>
      </c>
      <c r="I28" s="9">
        <v>1769.4989777395622</v>
      </c>
      <c r="J28" s="9">
        <v>1873.110623865482</v>
      </c>
      <c r="K28" s="9">
        <v>1891.7422852775389</v>
      </c>
      <c r="L28" s="9">
        <v>1824.3813986815703</v>
      </c>
    </row>
    <row r="29" spans="1:12" s="3" customFormat="1" ht="13.5" x14ac:dyDescent="0.2"/>
    <row r="30" spans="1:12" s="4" customFormat="1" ht="21" thickBot="1" x14ac:dyDescent="0.25">
      <c r="A30" s="10" t="s">
        <v>20</v>
      </c>
      <c r="B30" s="11"/>
      <c r="C30" s="12">
        <v>3.5329543343614977E-3</v>
      </c>
      <c r="D30" s="12">
        <v>3.4569906627251738E-3</v>
      </c>
      <c r="E30" s="12">
        <v>5.9564938416700975E-3</v>
      </c>
      <c r="F30" s="12">
        <v>1.0830740309959465E-2</v>
      </c>
      <c r="G30" s="12">
        <v>1.4558130730897916E-2</v>
      </c>
      <c r="H30" s="12">
        <v>1.981905951639967E-2</v>
      </c>
      <c r="I30" s="12">
        <v>2.7727316684810856E-2</v>
      </c>
      <c r="J30" s="12">
        <v>2.1222155202283665E-2</v>
      </c>
      <c r="K30" s="12">
        <v>2.9267497105012842E-2</v>
      </c>
      <c r="L30" s="12">
        <v>3.4020746097082652E-2</v>
      </c>
    </row>
    <row r="31" spans="1:12" s="3" customFormat="1" ht="13.5" x14ac:dyDescent="0.2"/>
    <row r="32" spans="1:12" s="4" customFormat="1" ht="20.25" x14ac:dyDescent="0.2">
      <c r="A32" s="5" t="s">
        <v>21</v>
      </c>
    </row>
    <row r="33" spans="1:12" s="3" customFormat="1" ht="13.5" x14ac:dyDescent="0.2">
      <c r="A33" s="3" t="s">
        <v>22</v>
      </c>
      <c r="C33" s="6">
        <v>430.04203687780642</v>
      </c>
      <c r="D33" s="6">
        <v>439.61975733256901</v>
      </c>
      <c r="E33" s="6">
        <v>420.44043183338113</v>
      </c>
      <c r="F33" s="6">
        <v>407.20836916021784</v>
      </c>
      <c r="G33" s="6">
        <v>401.02226043756571</v>
      </c>
      <c r="H33" s="6">
        <v>503.22441960447122</v>
      </c>
      <c r="I33" s="7">
        <v>538.07203592242286</v>
      </c>
      <c r="J33" s="6">
        <v>554.50463361039454</v>
      </c>
      <c r="K33" s="6">
        <v>552.8804815133276</v>
      </c>
      <c r="L33" s="6">
        <v>575.06926531002193</v>
      </c>
    </row>
    <row r="34" spans="1:12" s="3" customFormat="1" ht="13.5" x14ac:dyDescent="0.2">
      <c r="A34" s="3" t="s">
        <v>23</v>
      </c>
      <c r="C34" s="6">
        <v>9.673258813413586</v>
      </c>
      <c r="D34" s="6">
        <v>9.3627591477978402</v>
      </c>
      <c r="E34" s="6">
        <v>8.9806057131938477</v>
      </c>
      <c r="F34" s="6">
        <v>9.7687971720645841</v>
      </c>
      <c r="G34" s="6">
        <v>12.39610203496704</v>
      </c>
      <c r="H34" s="6">
        <v>18.72551829559568</v>
      </c>
      <c r="I34" s="7">
        <v>23.024744434890607</v>
      </c>
      <c r="J34" s="6">
        <v>24.79220406993408</v>
      </c>
      <c r="K34" s="6">
        <v>29.616891181809496</v>
      </c>
      <c r="L34" s="6">
        <v>29.569122002483997</v>
      </c>
    </row>
    <row r="35" spans="1:12" s="3" customFormat="1" ht="13.5" x14ac:dyDescent="0.2">
      <c r="A35" s="3" t="s">
        <v>24</v>
      </c>
      <c r="C35" s="6">
        <v>0</v>
      </c>
      <c r="D35" s="6">
        <v>0</v>
      </c>
      <c r="E35" s="6">
        <v>0</v>
      </c>
      <c r="F35" s="6">
        <v>0</v>
      </c>
      <c r="G35" s="6">
        <v>0</v>
      </c>
      <c r="H35" s="6">
        <v>0</v>
      </c>
      <c r="I35" s="6">
        <v>0</v>
      </c>
      <c r="J35" s="6">
        <v>0</v>
      </c>
      <c r="K35" s="6">
        <v>0</v>
      </c>
      <c r="L35" s="6">
        <v>0</v>
      </c>
    </row>
    <row r="36" spans="1:12" s="3" customFormat="1" ht="13.5" x14ac:dyDescent="0.2">
      <c r="A36" s="8" t="s">
        <v>25</v>
      </c>
      <c r="C36" s="9">
        <v>439.71529569122004</v>
      </c>
      <c r="D36" s="9">
        <v>448.98251648036683</v>
      </c>
      <c r="E36" s="9">
        <v>429.42103754657495</v>
      </c>
      <c r="F36" s="9">
        <v>416.97716633228242</v>
      </c>
      <c r="G36" s="9">
        <v>413.41836247253275</v>
      </c>
      <c r="H36" s="9">
        <v>521.94993790006686</v>
      </c>
      <c r="I36" s="9">
        <v>561.09678035731349</v>
      </c>
      <c r="J36" s="9">
        <v>579.29683768032862</v>
      </c>
      <c r="K36" s="9">
        <v>582.49737269513707</v>
      </c>
      <c r="L36" s="9">
        <v>604.63838731250598</v>
      </c>
    </row>
    <row r="37" spans="1:12" s="3" customFormat="1" ht="13.5" x14ac:dyDescent="0.2">
      <c r="C37" s="6"/>
      <c r="D37" s="6"/>
      <c r="E37" s="6"/>
      <c r="F37" s="6"/>
      <c r="G37" s="6"/>
      <c r="H37" s="6"/>
      <c r="I37" s="6"/>
      <c r="J37" s="6"/>
      <c r="K37" s="6"/>
      <c r="L37" s="6"/>
    </row>
    <row r="38" spans="1:12" s="4" customFormat="1" ht="20.25" x14ac:dyDescent="0.2">
      <c r="A38" s="5" t="s">
        <v>26</v>
      </c>
      <c r="C38" s="13"/>
      <c r="D38" s="13"/>
      <c r="E38" s="13"/>
      <c r="F38" s="13"/>
      <c r="G38" s="13"/>
      <c r="H38" s="13"/>
      <c r="I38" s="13"/>
      <c r="J38" s="13"/>
      <c r="K38" s="13"/>
      <c r="L38" s="13"/>
    </row>
    <row r="39" spans="1:12" s="3" customFormat="1" ht="13.5" x14ac:dyDescent="0.2">
      <c r="A39" s="8" t="s">
        <v>27</v>
      </c>
      <c r="C39" s="9">
        <v>2391.150353491927</v>
      </c>
      <c r="D39" s="9">
        <v>2369.8946450749972</v>
      </c>
      <c r="E39" s="9">
        <v>2314.4257428107385</v>
      </c>
      <c r="F39" s="9">
        <v>2044.3990637240854</v>
      </c>
      <c r="G39" s="9">
        <v>2148.9864574376611</v>
      </c>
      <c r="H39" s="9">
        <v>2088.4000668768513</v>
      </c>
      <c r="I39" s="9">
        <v>2182.6839829941723</v>
      </c>
      <c r="J39" s="9">
        <v>2039.8129597783511</v>
      </c>
      <c r="K39" s="9">
        <v>1926.4226855832617</v>
      </c>
      <c r="L39" s="9">
        <v>1905.0321486576863</v>
      </c>
    </row>
    <row r="40" spans="1:12" s="3" customFormat="1" ht="13.5" x14ac:dyDescent="0.2">
      <c r="A40" s="3" t="s">
        <v>28</v>
      </c>
    </row>
    <row r="41" spans="1:12" s="4" customFormat="1" ht="20.25" x14ac:dyDescent="0.2"/>
    <row r="42" spans="1:12" s="3" customFormat="1" ht="21" thickBot="1" x14ac:dyDescent="0.25">
      <c r="A42" s="10" t="s">
        <v>29</v>
      </c>
      <c r="B42" s="11"/>
      <c r="C42" s="12">
        <v>0.18389278409409926</v>
      </c>
      <c r="D42" s="12">
        <v>0.18945252161880741</v>
      </c>
      <c r="E42" s="12">
        <v>0.18554107379788626</v>
      </c>
      <c r="F42" s="12">
        <v>0.20396074999795547</v>
      </c>
      <c r="G42" s="12">
        <v>0.19237830049681706</v>
      </c>
      <c r="H42" s="12">
        <v>0.24992813694007854</v>
      </c>
      <c r="I42" s="12">
        <v>0.25706734677532639</v>
      </c>
      <c r="J42" s="12">
        <v>0.28399507655999784</v>
      </c>
      <c r="K42" s="12">
        <v>0.30237256706659615</v>
      </c>
      <c r="L42" s="12">
        <v>0.31739012264887134</v>
      </c>
    </row>
    <row r="43" spans="1:12" s="3" customFormat="1" ht="13.5" x14ac:dyDescent="0.2">
      <c r="C43" s="6"/>
      <c r="D43" s="6"/>
      <c r="E43" s="6"/>
      <c r="F43" s="6"/>
      <c r="G43" s="6"/>
      <c r="H43" s="6"/>
      <c r="I43" s="6"/>
      <c r="J43" s="6"/>
      <c r="K43" s="6"/>
      <c r="L43" s="6"/>
    </row>
    <row r="44" spans="1:12" s="3" customFormat="1" ht="20.25" x14ac:dyDescent="0.2">
      <c r="A44" s="14" t="s">
        <v>30</v>
      </c>
      <c r="C44" s="6"/>
      <c r="D44" s="6"/>
      <c r="E44" s="6"/>
      <c r="F44" s="6"/>
      <c r="G44" s="6"/>
      <c r="H44" s="6"/>
      <c r="I44" s="6"/>
      <c r="J44" s="6"/>
      <c r="K44" s="6"/>
      <c r="L44" s="6"/>
    </row>
    <row r="45" spans="1:12" s="3" customFormat="1" ht="13.5" x14ac:dyDescent="0.2">
      <c r="A45" s="15" t="s">
        <v>31</v>
      </c>
      <c r="B45" s="15"/>
      <c r="C45" s="6">
        <v>360.53717441374795</v>
      </c>
      <c r="D45" s="6">
        <v>359.46634552661351</v>
      </c>
      <c r="E45" s="6">
        <v>362.98982803002139</v>
      </c>
      <c r="F45" s="6">
        <v>358.90516123123246</v>
      </c>
      <c r="G45" s="6">
        <v>376.53474661356938</v>
      </c>
      <c r="H45" s="6">
        <v>383.57909906767441</v>
      </c>
      <c r="I45" s="6">
        <v>386.86034691354365</v>
      </c>
      <c r="J45" s="6">
        <v>383.37671187230603</v>
      </c>
      <c r="K45" s="6">
        <v>390.14385203290561</v>
      </c>
      <c r="L45" s="6">
        <v>408.75952466921689</v>
      </c>
    </row>
    <row r="46" spans="1:12" s="3" customFormat="1" ht="13.5" x14ac:dyDescent="0.2">
      <c r="A46" s="15" t="s">
        <v>32</v>
      </c>
      <c r="B46" s="15"/>
      <c r="C46" s="6">
        <v>439.71529569122004</v>
      </c>
      <c r="D46" s="6">
        <v>448.98251648036683</v>
      </c>
      <c r="E46" s="6">
        <v>429.42103754657495</v>
      </c>
      <c r="F46" s="6">
        <v>416.97716633228242</v>
      </c>
      <c r="G46" s="6">
        <v>413.41836247253275</v>
      </c>
      <c r="H46" s="6">
        <v>521.94993790006686</v>
      </c>
      <c r="I46" s="6">
        <v>561.09678035731349</v>
      </c>
      <c r="J46" s="6">
        <v>579.29683768032862</v>
      </c>
      <c r="K46" s="6">
        <v>582.49737269513707</v>
      </c>
      <c r="L46" s="6">
        <v>604.63838731250598</v>
      </c>
    </row>
    <row r="47" spans="1:12" s="3" customFormat="1" ht="13.5" x14ac:dyDescent="0.2">
      <c r="A47" s="15" t="s">
        <v>33</v>
      </c>
      <c r="B47" s="15"/>
      <c r="C47" s="6">
        <v>4.781993936377809</v>
      </c>
      <c r="D47" s="6">
        <v>4.9833410494884545</v>
      </c>
      <c r="E47" s="6">
        <v>9.0634404093814513</v>
      </c>
      <c r="F47" s="6">
        <v>18.573389252024114</v>
      </c>
      <c r="G47" s="6">
        <v>29.325305759824968</v>
      </c>
      <c r="H47" s="6">
        <v>33.401711413511329</v>
      </c>
      <c r="I47" s="6">
        <v>49.063458529233912</v>
      </c>
      <c r="J47" s="6">
        <v>39.751444370719639</v>
      </c>
      <c r="K47" s="6">
        <v>55.366561857790749</v>
      </c>
      <c r="L47" s="6">
        <v>62.066816348786226</v>
      </c>
    </row>
    <row r="48" spans="1:12" s="3" customFormat="1" ht="13.5" x14ac:dyDescent="0.2">
      <c r="A48" s="3" t="s">
        <v>34</v>
      </c>
      <c r="B48" s="15"/>
      <c r="C48" s="6">
        <v>805.03446404134581</v>
      </c>
      <c r="D48" s="6">
        <v>813.43220305646878</v>
      </c>
      <c r="E48" s="6">
        <v>801.47430598597771</v>
      </c>
      <c r="F48" s="6">
        <v>794.45571681553895</v>
      </c>
      <c r="G48" s="6">
        <v>819.27841484592705</v>
      </c>
      <c r="H48" s="6">
        <v>938.93074838125256</v>
      </c>
      <c r="I48" s="6">
        <v>997.02058580009111</v>
      </c>
      <c r="J48" s="6">
        <v>1002.4249939233544</v>
      </c>
      <c r="K48" s="6">
        <v>1028.0077865858334</v>
      </c>
      <c r="L48" s="6">
        <v>1075.4647283305092</v>
      </c>
    </row>
    <row r="49" spans="1:12" ht="13.5" x14ac:dyDescent="0.2">
      <c r="A49" s="3" t="s">
        <v>35</v>
      </c>
      <c r="B49" s="3"/>
      <c r="C49" s="6"/>
      <c r="D49" s="6"/>
      <c r="E49" s="6"/>
      <c r="F49" s="6"/>
      <c r="G49" s="6"/>
      <c r="H49" s="6"/>
      <c r="I49" s="6"/>
      <c r="J49" s="6"/>
      <c r="K49" s="6"/>
      <c r="L49" s="6"/>
    </row>
    <row r="50" spans="1:12" s="3" customFormat="1" ht="13.5" x14ac:dyDescent="0.2">
      <c r="A50" s="1"/>
      <c r="B50" s="1"/>
      <c r="C50" s="1"/>
      <c r="D50" s="1"/>
      <c r="E50" s="1"/>
      <c r="F50" s="1"/>
      <c r="G50" s="1"/>
      <c r="H50" s="1"/>
      <c r="I50" s="1"/>
      <c r="J50" s="1"/>
      <c r="K50" s="1"/>
      <c r="L50" s="1"/>
    </row>
    <row r="51" spans="1:12" ht="20.25" x14ac:dyDescent="0.2">
      <c r="A51" s="16" t="s">
        <v>36</v>
      </c>
      <c r="B51" s="15"/>
      <c r="C51" s="6"/>
      <c r="D51" s="6"/>
      <c r="E51" s="6"/>
      <c r="F51" s="6"/>
      <c r="G51" s="6"/>
      <c r="H51" s="6"/>
      <c r="I51" s="6"/>
      <c r="J51" s="6"/>
      <c r="K51" s="6"/>
      <c r="L51" s="6"/>
    </row>
    <row r="52" spans="1:12" ht="13.5" x14ac:dyDescent="0.2">
      <c r="A52" s="15" t="s">
        <v>37</v>
      </c>
      <c r="B52" s="15"/>
      <c r="C52" s="6">
        <v>0</v>
      </c>
      <c r="D52" s="6">
        <v>0</v>
      </c>
      <c r="E52" s="6">
        <v>0</v>
      </c>
      <c r="F52" s="6">
        <v>0</v>
      </c>
      <c r="G52" s="6">
        <v>0</v>
      </c>
      <c r="H52" s="6">
        <v>0</v>
      </c>
      <c r="I52" s="6">
        <v>0</v>
      </c>
      <c r="J52" s="6">
        <v>0</v>
      </c>
      <c r="K52" s="6">
        <v>0</v>
      </c>
      <c r="L52" s="6">
        <v>0</v>
      </c>
    </row>
    <row r="53" spans="1:12" s="3" customFormat="1" ht="13.5" x14ac:dyDescent="0.2">
      <c r="A53" s="15" t="s">
        <v>38</v>
      </c>
      <c r="B53" s="15"/>
      <c r="C53" s="6">
        <v>0</v>
      </c>
      <c r="D53" s="6">
        <v>0</v>
      </c>
      <c r="E53" s="6">
        <v>0</v>
      </c>
      <c r="F53" s="6">
        <v>0</v>
      </c>
      <c r="G53" s="6">
        <v>0</v>
      </c>
      <c r="H53" s="6">
        <v>0</v>
      </c>
      <c r="I53" s="6">
        <v>0</v>
      </c>
      <c r="J53" s="6">
        <v>0</v>
      </c>
      <c r="K53" s="6">
        <v>0</v>
      </c>
      <c r="L53" s="6">
        <v>0</v>
      </c>
    </row>
    <row r="54" spans="1:12" s="3" customFormat="1" ht="13.5" x14ac:dyDescent="0.2">
      <c r="A54" s="15"/>
      <c r="B54" s="15"/>
      <c r="C54" s="6"/>
      <c r="D54" s="6"/>
      <c r="E54" s="6"/>
      <c r="F54" s="6"/>
      <c r="G54" s="6"/>
      <c r="H54" s="6"/>
      <c r="I54" s="6"/>
      <c r="J54" s="6"/>
      <c r="K54" s="6"/>
      <c r="L54" s="6"/>
    </row>
    <row r="55" spans="1:12" s="3" customFormat="1" ht="13.5" x14ac:dyDescent="0.2">
      <c r="A55" s="8" t="s">
        <v>39</v>
      </c>
      <c r="B55" s="15"/>
      <c r="C55" s="9">
        <v>805.03446404134581</v>
      </c>
      <c r="D55" s="9">
        <v>813.43220305646878</v>
      </c>
      <c r="E55" s="9">
        <v>801.47430598597771</v>
      </c>
      <c r="F55" s="9">
        <v>794.45571681553895</v>
      </c>
      <c r="G55" s="9">
        <v>819.27841484592705</v>
      </c>
      <c r="H55" s="9">
        <v>938.93074838125256</v>
      </c>
      <c r="I55" s="9">
        <v>997.02058580009111</v>
      </c>
      <c r="J55" s="9">
        <v>1002.4249939233544</v>
      </c>
      <c r="K55" s="9">
        <v>1028.0077865858334</v>
      </c>
      <c r="L55" s="9">
        <v>1075.4647283305092</v>
      </c>
    </row>
    <row r="57" spans="1:12" s="3" customFormat="1" ht="20.25" x14ac:dyDescent="0.2">
      <c r="A57" s="16" t="s">
        <v>40</v>
      </c>
      <c r="C57" s="6"/>
      <c r="D57" s="6"/>
      <c r="E57" s="6"/>
      <c r="F57" s="6"/>
      <c r="G57" s="6"/>
      <c r="H57" s="6"/>
      <c r="I57" s="6"/>
      <c r="J57" s="6"/>
      <c r="K57" s="6"/>
      <c r="L57" s="6"/>
    </row>
    <row r="58" spans="1:12" s="3" customFormat="1" ht="13.5" x14ac:dyDescent="0.2">
      <c r="A58" s="3" t="s">
        <v>41</v>
      </c>
      <c r="C58" s="6">
        <v>4985.6330132798321</v>
      </c>
      <c r="D58" s="6">
        <v>5078.8322585267979</v>
      </c>
      <c r="E58" s="6">
        <v>5137.8093675360651</v>
      </c>
      <c r="F58" s="6">
        <v>5078.943756568262</v>
      </c>
      <c r="G58" s="6">
        <v>5445.6343603706882</v>
      </c>
      <c r="H58" s="6">
        <v>4929.8755230725146</v>
      </c>
      <c r="I58" s="6">
        <v>5173.8278924238075</v>
      </c>
      <c r="J58" s="6">
        <v>5176.3065969236641</v>
      </c>
      <c r="K58" s="6">
        <v>5081.8560953472816</v>
      </c>
      <c r="L58" s="6">
        <v>4996.3560810165282</v>
      </c>
    </row>
    <row r="59" spans="1:12" s="3" customFormat="1" ht="13.5" x14ac:dyDescent="0.2">
      <c r="A59" s="1"/>
      <c r="B59" s="1"/>
      <c r="C59" s="1"/>
      <c r="D59" s="1"/>
      <c r="E59" s="1"/>
      <c r="F59" s="1"/>
      <c r="G59" s="1"/>
      <c r="H59" s="1"/>
      <c r="I59" s="1"/>
      <c r="J59" s="1"/>
      <c r="K59" s="1"/>
      <c r="L59" s="1"/>
    </row>
    <row r="60" spans="1:12" s="3" customFormat="1" ht="20.25" x14ac:dyDescent="0.2">
      <c r="A60" s="16" t="s">
        <v>42</v>
      </c>
      <c r="B60" s="1"/>
      <c r="C60" s="1"/>
      <c r="D60" s="1"/>
      <c r="E60" s="1"/>
      <c r="F60" s="1"/>
      <c r="G60" s="1"/>
      <c r="H60" s="1"/>
      <c r="I60" s="1"/>
      <c r="J60" s="1"/>
      <c r="K60" s="1"/>
      <c r="L60" s="1"/>
    </row>
    <row r="61" spans="1:12" s="3" customFormat="1" ht="13.5" x14ac:dyDescent="0.2">
      <c r="A61" s="1" t="s">
        <v>43</v>
      </c>
      <c r="B61" s="1"/>
      <c r="C61" s="6">
        <v>4985.6330132798321</v>
      </c>
      <c r="D61" s="6">
        <v>5078.8322585267979</v>
      </c>
      <c r="E61" s="6">
        <v>5137.8093675360651</v>
      </c>
      <c r="F61" s="6">
        <v>5078.943756568262</v>
      </c>
      <c r="G61" s="6">
        <v>5445.6343603706882</v>
      </c>
      <c r="H61" s="6">
        <v>4929.8755230725146</v>
      </c>
      <c r="I61" s="6">
        <v>5173.8278924238075</v>
      </c>
      <c r="J61" s="6">
        <v>5176.3065969236641</v>
      </c>
      <c r="K61" s="6">
        <v>5081.8560953472816</v>
      </c>
      <c r="L61" s="6">
        <v>4996.3560810165282</v>
      </c>
    </row>
    <row r="62" spans="1:12" s="3" customFormat="1" ht="13.5" x14ac:dyDescent="0.2">
      <c r="A62" s="8" t="s">
        <v>44</v>
      </c>
      <c r="C62" s="6">
        <v>4985.6330132798321</v>
      </c>
      <c r="D62" s="6">
        <v>5078.8322585267979</v>
      </c>
      <c r="E62" s="6">
        <v>5137.8093675360651</v>
      </c>
      <c r="F62" s="6">
        <v>5078.943756568262</v>
      </c>
      <c r="G62" s="6">
        <v>5445.6343603706882</v>
      </c>
      <c r="H62" s="6">
        <v>4929.8755230725146</v>
      </c>
      <c r="I62" s="6">
        <v>5173.8278924238075</v>
      </c>
      <c r="J62" s="6">
        <v>5176.3065969236641</v>
      </c>
      <c r="K62" s="6">
        <v>5081.8560953472816</v>
      </c>
      <c r="L62" s="6">
        <v>4996.3560810165282</v>
      </c>
    </row>
    <row r="63" spans="1:12" s="4" customFormat="1" ht="20.25" x14ac:dyDescent="0.2">
      <c r="A63" s="3"/>
      <c r="B63" s="3"/>
      <c r="C63" s="3"/>
      <c r="D63" s="3"/>
      <c r="E63" s="3"/>
      <c r="F63" s="3"/>
      <c r="G63" s="3"/>
      <c r="H63" s="3"/>
      <c r="I63" s="3"/>
      <c r="J63" s="3"/>
      <c r="K63" s="3"/>
      <c r="L63" s="3"/>
    </row>
    <row r="64" spans="1:12" s="3" customFormat="1" ht="21" thickBot="1" x14ac:dyDescent="0.25">
      <c r="A64" s="10" t="s">
        <v>45</v>
      </c>
      <c r="B64" s="11"/>
      <c r="C64" s="12">
        <v>0.16147086275645237</v>
      </c>
      <c r="D64" s="12">
        <v>0.16016126574978057</v>
      </c>
      <c r="E64" s="12">
        <v>0.15599533743898716</v>
      </c>
      <c r="F64" s="12">
        <v>0.15642144408236888</v>
      </c>
      <c r="G64" s="12">
        <v>0.15044682779439458</v>
      </c>
      <c r="H64" s="12">
        <v>0.19045729329004837</v>
      </c>
      <c r="I64" s="12">
        <v>0.19270462924753615</v>
      </c>
      <c r="J64" s="12">
        <v>0.19365641797939606</v>
      </c>
      <c r="K64" s="12">
        <v>0.20228982625600733</v>
      </c>
      <c r="L64" s="12">
        <v>0.21524981624442222</v>
      </c>
    </row>
    <row r="65" spans="1:27" s="3" customFormat="1" ht="15" customHeight="1" x14ac:dyDescent="0.2">
      <c r="A65" s="3" t="s">
        <v>46</v>
      </c>
    </row>
    <row r="66" spans="1:27" s="3" customFormat="1" ht="22.5" customHeight="1" x14ac:dyDescent="0.2">
      <c r="J66" s="144" t="s">
        <v>47</v>
      </c>
      <c r="K66" s="144"/>
      <c r="L66" s="144"/>
      <c r="M66" s="144"/>
      <c r="N66" s="144"/>
      <c r="O66" s="144"/>
      <c r="P66" s="144"/>
      <c r="Q66" s="144"/>
      <c r="R66" s="17"/>
      <c r="S66" s="5"/>
      <c r="AA66" s="8"/>
    </row>
    <row r="67" spans="1:27" s="3" customFormat="1" ht="22.5" customHeight="1" x14ac:dyDescent="0.2">
      <c r="D67" s="18" t="s">
        <v>48</v>
      </c>
      <c r="E67" s="19"/>
      <c r="F67" s="20"/>
      <c r="G67" s="20"/>
      <c r="H67" s="20"/>
      <c r="I67" s="21"/>
      <c r="J67" s="144" t="s">
        <v>49</v>
      </c>
      <c r="K67" s="144"/>
      <c r="L67" s="144" t="s">
        <v>50</v>
      </c>
      <c r="M67" s="144"/>
      <c r="N67" s="144" t="s">
        <v>51</v>
      </c>
      <c r="O67" s="144"/>
      <c r="P67" s="144" t="s">
        <v>52</v>
      </c>
      <c r="Q67" s="144"/>
      <c r="R67" s="22"/>
      <c r="S67" s="23" t="s">
        <v>53</v>
      </c>
    </row>
    <row r="68" spans="1:27" s="3" customFormat="1" ht="22.5" customHeight="1" x14ac:dyDescent="0.2">
      <c r="D68" s="24">
        <v>0.16</v>
      </c>
      <c r="J68" s="143">
        <v>0.17799999999999999</v>
      </c>
      <c r="K68" s="143"/>
      <c r="L68" s="143">
        <v>0.187</v>
      </c>
      <c r="M68" s="143"/>
      <c r="N68" s="143">
        <v>0.20050000000000001</v>
      </c>
      <c r="O68" s="143"/>
      <c r="P68" s="143">
        <v>0.2185</v>
      </c>
      <c r="Q68" s="143"/>
      <c r="R68" s="26"/>
      <c r="S68" s="27">
        <v>0.25</v>
      </c>
    </row>
    <row r="69" spans="1:27" s="28" customFormat="1" ht="15" customHeight="1" x14ac:dyDescent="0.2"/>
    <row r="72" spans="1:27" ht="15" customHeight="1" x14ac:dyDescent="0.2">
      <c r="A72" s="3"/>
      <c r="B72" s="3"/>
      <c r="C72" s="6"/>
      <c r="D72" s="6"/>
      <c r="E72" s="6"/>
      <c r="F72" s="6"/>
      <c r="G72" s="6"/>
      <c r="H72" s="6"/>
      <c r="I72" s="6"/>
      <c r="J72" s="6"/>
      <c r="K72" s="6"/>
      <c r="L72" s="6"/>
      <c r="M72" s="6"/>
      <c r="N72" s="6"/>
      <c r="O72" s="6"/>
      <c r="P72" s="6"/>
      <c r="Q72" s="6"/>
      <c r="R72" s="6"/>
      <c r="S72" s="6"/>
    </row>
    <row r="73" spans="1:27" s="28" customFormat="1" ht="15" customHeight="1" x14ac:dyDescent="0.2"/>
    <row r="74" spans="1:27" s="28" customFormat="1" ht="15" customHeight="1" x14ac:dyDescent="0.2"/>
    <row r="75" spans="1:27" s="28" customFormat="1" ht="15" customHeight="1" x14ac:dyDescent="0.2"/>
    <row r="76" spans="1:27" s="28" customFormat="1" ht="15" customHeight="1" x14ac:dyDescent="0.2"/>
    <row r="77" spans="1:27" s="28" customFormat="1" ht="15" customHeight="1" x14ac:dyDescent="0.2"/>
    <row r="78" spans="1:27" s="28" customFormat="1" ht="15" customHeight="1" x14ac:dyDescent="0.2"/>
    <row r="79" spans="1:27" s="28" customFormat="1" ht="15" customHeight="1" x14ac:dyDescent="0.2">
      <c r="T79" s="29"/>
    </row>
    <row r="80" spans="1:27" s="28" customFormat="1" ht="15" customHeight="1" x14ac:dyDescent="0.2"/>
    <row r="81" spans="1:1" s="28" customFormat="1" ht="13.5" x14ac:dyDescent="0.2"/>
    <row r="82" spans="1:1" s="28" customFormat="1" ht="13.5" x14ac:dyDescent="0.2"/>
    <row r="83" spans="1:1" s="28" customFormat="1" ht="13.5" x14ac:dyDescent="0.2"/>
    <row r="84" spans="1:1" s="28" customFormat="1" ht="13.5" x14ac:dyDescent="0.2"/>
    <row r="85" spans="1:1" s="3" customFormat="1" ht="13.5" x14ac:dyDescent="0.2"/>
    <row r="86" spans="1:1" s="3" customFormat="1" ht="13.5" x14ac:dyDescent="0.2"/>
    <row r="87" spans="1:1" s="3" customFormat="1" ht="13.5" x14ac:dyDescent="0.2"/>
    <row r="88" spans="1:1" s="3" customFormat="1" ht="13.5" x14ac:dyDescent="0.2"/>
    <row r="90" spans="1:1" s="28" customFormat="1" ht="13.5" x14ac:dyDescent="0.2">
      <c r="A90" s="30"/>
    </row>
    <row r="98" s="28" customFormat="1" ht="13.5" x14ac:dyDescent="0.2"/>
    <row r="99" s="28" customFormat="1" ht="13.5" x14ac:dyDescent="0.2"/>
    <row r="100" s="28" customFormat="1" ht="13.5" x14ac:dyDescent="0.2"/>
    <row r="101" s="28" customFormat="1" ht="13.5" x14ac:dyDescent="0.2"/>
    <row r="200" spans="1:2" s="3" customFormat="1" ht="13.5" x14ac:dyDescent="0.2">
      <c r="A200" s="31">
        <v>41.868000000000002</v>
      </c>
      <c r="B200" s="8" t="s">
        <v>54</v>
      </c>
    </row>
    <row r="201" spans="1:2" s="3" customFormat="1" ht="13.5" x14ac:dyDescent="0.2">
      <c r="A201" s="31">
        <v>10</v>
      </c>
      <c r="B201" s="8" t="s">
        <v>55</v>
      </c>
    </row>
    <row r="202" spans="1:2" s="3" customFormat="1" ht="13.5" x14ac:dyDescent="0.2">
      <c r="A202" s="31">
        <v>1</v>
      </c>
      <c r="B202" s="8" t="s">
        <v>56</v>
      </c>
    </row>
    <row r="203" spans="1:2" s="3" customFormat="1" ht="13.5" x14ac:dyDescent="0.2">
      <c r="A203" s="31">
        <v>11.63</v>
      </c>
      <c r="B203" s="8" t="s">
        <v>57</v>
      </c>
    </row>
    <row r="204" spans="1:2" s="3" customFormat="1" ht="13.5" x14ac:dyDescent="0.2">
      <c r="A204" s="31">
        <v>39.68</v>
      </c>
      <c r="B204" s="8" t="s">
        <v>58</v>
      </c>
    </row>
  </sheetData>
  <mergeCells count="10">
    <mergeCell ref="J68:K68"/>
    <mergeCell ref="L68:M68"/>
    <mergeCell ref="N68:O68"/>
    <mergeCell ref="P68:Q68"/>
    <mergeCell ref="H1:K2"/>
    <mergeCell ref="J66:Q66"/>
    <mergeCell ref="J67:K67"/>
    <mergeCell ref="L67:M67"/>
    <mergeCell ref="N67:O67"/>
    <mergeCell ref="P67:Q67"/>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A204"/>
  <sheetViews>
    <sheetView workbookViewId="0"/>
  </sheetViews>
  <sheetFormatPr defaultRowHeight="12.75" x14ac:dyDescent="0.2"/>
  <cols>
    <col min="1" max="19" width="11.42578125" style="1" customWidth="1"/>
    <col min="20" max="26" width="9.140625" style="1"/>
    <col min="27" max="27" width="11.28515625" style="1" bestFit="1" customWidth="1"/>
    <col min="28" max="16384" width="9.140625" style="1"/>
  </cols>
  <sheetData>
    <row r="1" spans="1:27" ht="12.75" customHeight="1" x14ac:dyDescent="0.2">
      <c r="A1" s="88" t="s">
        <v>135</v>
      </c>
      <c r="H1" s="142" t="s">
        <v>60</v>
      </c>
      <c r="I1" s="142"/>
      <c r="J1" s="142"/>
      <c r="K1" s="142"/>
      <c r="AA1" s="2">
        <v>1</v>
      </c>
    </row>
    <row r="2" spans="1:27" ht="12.75" customHeight="1" x14ac:dyDescent="0.2">
      <c r="A2" s="102"/>
      <c r="B2" s="103"/>
      <c r="H2" s="142"/>
      <c r="I2" s="142"/>
      <c r="J2" s="142"/>
      <c r="K2" s="142"/>
    </row>
    <row r="4" spans="1:27" s="3" customFormat="1" ht="22.5" customHeight="1" x14ac:dyDescent="0.2"/>
    <row r="5" spans="1:27" s="4" customFormat="1" ht="27" customHeight="1" x14ac:dyDescent="0.2">
      <c r="C5" s="5">
        <v>2004</v>
      </c>
      <c r="D5" s="5">
        <v>2005</v>
      </c>
      <c r="E5" s="5">
        <v>2006</v>
      </c>
      <c r="F5" s="5">
        <v>2007</v>
      </c>
      <c r="G5" s="5">
        <v>2008</v>
      </c>
      <c r="H5" s="5">
        <v>2009</v>
      </c>
      <c r="I5" s="5">
        <v>2010</v>
      </c>
      <c r="J5" s="5">
        <v>2011</v>
      </c>
      <c r="K5" s="5">
        <v>2012</v>
      </c>
      <c r="L5" s="5">
        <v>2013</v>
      </c>
    </row>
    <row r="6" spans="1:27" s="4" customFormat="1" ht="27" customHeight="1" x14ac:dyDescent="0.2">
      <c r="A6" s="5" t="s">
        <v>1</v>
      </c>
    </row>
    <row r="7" spans="1:27" s="3" customFormat="1" ht="15" customHeight="1" x14ac:dyDescent="0.2">
      <c r="A7" s="3" t="s">
        <v>2</v>
      </c>
      <c r="C7" s="6">
        <v>303.78544332389646</v>
      </c>
      <c r="D7" s="6">
        <v>321.62361728929625</v>
      </c>
      <c r="E7" s="6">
        <v>341.33820473303354</v>
      </c>
      <c r="F7" s="6">
        <v>359.4242037725827</v>
      </c>
      <c r="G7" s="6">
        <v>375.64776207029058</v>
      </c>
      <c r="H7" s="6">
        <v>369.29188962049682</v>
      </c>
      <c r="I7" s="6">
        <v>376.88272346305843</v>
      </c>
      <c r="J7" s="6">
        <v>376.6616098573881</v>
      </c>
      <c r="K7" s="6">
        <v>377.46278411571456</v>
      </c>
      <c r="L7" s="6">
        <v>382.11893802577418</v>
      </c>
    </row>
    <row r="8" spans="1:27" s="3" customFormat="1" ht="15" customHeight="1" x14ac:dyDescent="0.2">
      <c r="A8" s="3" t="s">
        <v>3</v>
      </c>
      <c r="C8" s="6">
        <v>0.45858412152479217</v>
      </c>
      <c r="D8" s="6">
        <v>0.56648626776591982</v>
      </c>
      <c r="E8" s="6">
        <v>0.63692239100665571</v>
      </c>
      <c r="F8" s="6">
        <v>0.65069368594734034</v>
      </c>
      <c r="G8" s="6">
        <v>0.64488392089423896</v>
      </c>
      <c r="H8" s="6">
        <v>0.49347639164080892</v>
      </c>
      <c r="I8" s="6">
        <v>0.3869303525365434</v>
      </c>
      <c r="J8" s="6">
        <v>0.41272570937231307</v>
      </c>
      <c r="K8" s="6">
        <v>0.42992261392949266</v>
      </c>
      <c r="L8" s="6">
        <v>0.58671792018613111</v>
      </c>
    </row>
    <row r="9" spans="1:27" s="3" customFormat="1" ht="15" customHeight="1" x14ac:dyDescent="0.2">
      <c r="A9" s="3" t="s">
        <v>4</v>
      </c>
      <c r="C9" s="6">
        <v>0</v>
      </c>
      <c r="D9" s="6">
        <v>0</v>
      </c>
      <c r="E9" s="6">
        <v>0</v>
      </c>
      <c r="F9" s="6">
        <v>0</v>
      </c>
      <c r="G9" s="6">
        <v>0</v>
      </c>
      <c r="H9" s="6">
        <v>0</v>
      </c>
      <c r="I9" s="6">
        <v>1.456749785038693</v>
      </c>
      <c r="J9" s="6">
        <v>34.135855546001721</v>
      </c>
      <c r="K9" s="6">
        <v>36.457437661220979</v>
      </c>
      <c r="L9" s="6">
        <v>50.558899398108345</v>
      </c>
    </row>
    <row r="10" spans="1:27" s="3" customFormat="1" ht="15" customHeight="1" x14ac:dyDescent="0.2">
      <c r="A10" s="3" t="s">
        <v>5</v>
      </c>
      <c r="C10" s="6">
        <v>0.25795356835769562</v>
      </c>
      <c r="D10" s="6">
        <v>0.34393809114359414</v>
      </c>
      <c r="E10" s="6">
        <v>31.556319862424765</v>
      </c>
      <c r="F10" s="6">
        <v>37.919174548581253</v>
      </c>
      <c r="G10" s="6">
        <v>41.272570937231293</v>
      </c>
      <c r="H10" s="6">
        <v>42.390369733447976</v>
      </c>
      <c r="I10" s="6">
        <v>52.106620808254512</v>
      </c>
      <c r="J10" s="6">
        <v>58.641444539982807</v>
      </c>
      <c r="K10" s="6">
        <v>62.252794496990539</v>
      </c>
      <c r="L10" s="6">
        <v>58.211521926053315</v>
      </c>
    </row>
    <row r="11" spans="1:27" s="3" customFormat="1" ht="15" customHeight="1" x14ac:dyDescent="0.2">
      <c r="A11" s="3" t="s">
        <v>6</v>
      </c>
      <c r="C11" s="6">
        <v>1.4617368873602883</v>
      </c>
      <c r="D11" s="6">
        <v>2.4075666380051524</v>
      </c>
      <c r="E11" s="6">
        <v>2.6925193465176527</v>
      </c>
      <c r="F11" s="6">
        <v>2.8374892519346466</v>
      </c>
      <c r="G11" s="6">
        <v>3.181427343078246</v>
      </c>
      <c r="H11" s="6">
        <v>3.7833190025795647</v>
      </c>
      <c r="I11" s="7">
        <v>4.815133276010318</v>
      </c>
      <c r="J11" s="6">
        <v>11.779879621668119</v>
      </c>
      <c r="K11" s="6">
        <v>18.658641444539985</v>
      </c>
      <c r="L11" s="6">
        <v>20.120378331900277</v>
      </c>
    </row>
    <row r="12" spans="1:27" s="3" customFormat="1" ht="15" customHeight="1" x14ac:dyDescent="0.2">
      <c r="A12" s="8" t="s">
        <v>7</v>
      </c>
      <c r="B12" s="8"/>
      <c r="C12" s="9">
        <v>305.96371790113926</v>
      </c>
      <c r="D12" s="9">
        <v>324.94160828621091</v>
      </c>
      <c r="E12" s="9">
        <v>376.22396633298257</v>
      </c>
      <c r="F12" s="9">
        <v>400.83156125904594</v>
      </c>
      <c r="G12" s="9">
        <v>420.7466442714944</v>
      </c>
      <c r="H12" s="9">
        <v>415.95905474816516</v>
      </c>
      <c r="I12" s="9">
        <v>435.64815768489848</v>
      </c>
      <c r="J12" s="9">
        <v>481.631515274413</v>
      </c>
      <c r="K12" s="9">
        <v>495.26158033239551</v>
      </c>
      <c r="L12" s="9">
        <v>511.59645560202222</v>
      </c>
    </row>
    <row r="13" spans="1:27" s="3" customFormat="1" ht="15" customHeight="1" x14ac:dyDescent="0.2">
      <c r="A13" s="3" t="s">
        <v>8</v>
      </c>
    </row>
    <row r="14" spans="1:27" s="3" customFormat="1" ht="15" customHeight="1" x14ac:dyDescent="0.2"/>
    <row r="15" spans="1:27" s="4" customFormat="1" ht="27" customHeight="1" x14ac:dyDescent="0.2">
      <c r="A15" s="5" t="s">
        <v>9</v>
      </c>
    </row>
    <row r="16" spans="1:27" s="3" customFormat="1" ht="15" customHeight="1" x14ac:dyDescent="0.2">
      <c r="A16" s="8" t="s">
        <v>10</v>
      </c>
      <c r="C16" s="9">
        <v>2458.9853826311264</v>
      </c>
      <c r="D16" s="9">
        <v>2415.0472914875322</v>
      </c>
      <c r="E16" s="9">
        <v>2486.6723989681855</v>
      </c>
      <c r="F16" s="9">
        <v>2546.6036113499567</v>
      </c>
      <c r="G16" s="9">
        <v>2517.7128116938952</v>
      </c>
      <c r="H16" s="9">
        <v>2341.4445399828032</v>
      </c>
      <c r="I16" s="9">
        <v>2450.9888220120379</v>
      </c>
      <c r="J16" s="9">
        <v>2494.840928632846</v>
      </c>
      <c r="K16" s="9">
        <v>2469.5614789337919</v>
      </c>
      <c r="L16" s="9">
        <v>2459.5872742906276</v>
      </c>
    </row>
    <row r="17" spans="1:12" s="3" customFormat="1" ht="13.5" x14ac:dyDescent="0.2"/>
    <row r="18" spans="1:12" s="4" customFormat="1" ht="21" thickBot="1" x14ac:dyDescent="0.25">
      <c r="A18" s="10" t="s">
        <v>11</v>
      </c>
      <c r="B18" s="11"/>
      <c r="C18" s="12">
        <v>0.12442681443423489</v>
      </c>
      <c r="D18" s="12">
        <v>0.13454875580762035</v>
      </c>
      <c r="E18" s="12">
        <v>0.15129615243611991</v>
      </c>
      <c r="F18" s="12">
        <v>0.15739848929475317</v>
      </c>
      <c r="G18" s="12">
        <v>0.16711462972157642</v>
      </c>
      <c r="H18" s="12">
        <v>0.17765061168231649</v>
      </c>
      <c r="I18" s="12">
        <v>0.17774383700667845</v>
      </c>
      <c r="J18" s="12">
        <v>0.19305099164712816</v>
      </c>
      <c r="K18" s="12">
        <v>0.2005463660480401</v>
      </c>
      <c r="L18" s="12">
        <v>0.20800093615282358</v>
      </c>
    </row>
    <row r="19" spans="1:12" s="3" customFormat="1" ht="13.5" x14ac:dyDescent="0.2"/>
    <row r="20" spans="1:12" s="4" customFormat="1" ht="20.25" x14ac:dyDescent="0.2">
      <c r="A20" s="5" t="s">
        <v>12</v>
      </c>
    </row>
    <row r="21" spans="1:12" s="3" customFormat="1" ht="13.5" x14ac:dyDescent="0.2">
      <c r="A21" s="3" t="s">
        <v>13</v>
      </c>
      <c r="C21" s="6">
        <v>0</v>
      </c>
      <c r="D21" s="6">
        <v>0</v>
      </c>
      <c r="E21" s="6">
        <v>0</v>
      </c>
      <c r="F21" s="6">
        <v>0</v>
      </c>
      <c r="G21" s="6">
        <v>0</v>
      </c>
      <c r="H21" s="6">
        <v>0</v>
      </c>
      <c r="I21" s="6">
        <v>0</v>
      </c>
      <c r="J21" s="6">
        <v>0</v>
      </c>
      <c r="K21" s="6">
        <v>0</v>
      </c>
      <c r="L21" s="6">
        <v>2.407566638005159</v>
      </c>
    </row>
    <row r="22" spans="1:12" s="3" customFormat="1" ht="13.5" x14ac:dyDescent="0.2">
      <c r="A22" s="3" t="s">
        <v>14</v>
      </c>
      <c r="C22" s="6">
        <v>60.877042132416165</v>
      </c>
      <c r="D22" s="6">
        <v>49.18314703353397</v>
      </c>
      <c r="E22" s="6">
        <v>51.332760103181428</v>
      </c>
      <c r="F22" s="6">
        <v>50.386930352536538</v>
      </c>
      <c r="G22" s="6">
        <v>47.291487532244197</v>
      </c>
      <c r="H22" s="6">
        <v>43.250214961306959</v>
      </c>
      <c r="I22" s="6">
        <v>46.259673258813407</v>
      </c>
      <c r="J22" s="6">
        <v>46.087704213241615</v>
      </c>
      <c r="K22" s="6">
        <v>48.15133276010318</v>
      </c>
      <c r="L22" s="6">
        <v>46.345657781599314</v>
      </c>
    </row>
    <row r="23" spans="1:12" s="3" customFormat="1" ht="13.5" x14ac:dyDescent="0.2">
      <c r="A23" s="3" t="s">
        <v>15</v>
      </c>
      <c r="C23" s="6">
        <v>1.0031527658354829</v>
      </c>
      <c r="D23" s="6">
        <v>11.166045667335435</v>
      </c>
      <c r="E23" s="6">
        <v>44.373268367249452</v>
      </c>
      <c r="F23" s="6">
        <v>61.068978694946026</v>
      </c>
      <c r="G23" s="6">
        <v>74.143259768797165</v>
      </c>
      <c r="H23" s="6">
        <v>84.71147415687399</v>
      </c>
      <c r="I23" s="6">
        <v>97.688067259004498</v>
      </c>
      <c r="J23" s="6">
        <v>97.659047482564247</v>
      </c>
      <c r="K23" s="6">
        <v>90.935798222986534</v>
      </c>
      <c r="L23" s="6">
        <v>99.06</v>
      </c>
    </row>
    <row r="24" spans="1:12" s="3" customFormat="1" ht="13.5" x14ac:dyDescent="0.2">
      <c r="A24" s="3" t="s">
        <v>16</v>
      </c>
      <c r="C24" s="6">
        <v>1.0031527658354829</v>
      </c>
      <c r="D24" s="6">
        <v>11.166045667335435</v>
      </c>
      <c r="E24" s="6">
        <v>44.373268367249452</v>
      </c>
      <c r="F24" s="6">
        <v>61.068978694946026</v>
      </c>
      <c r="G24" s="6">
        <v>74.143259768797165</v>
      </c>
      <c r="H24" s="6">
        <v>84.71147415687399</v>
      </c>
      <c r="I24" s="7">
        <v>97.688067259004498</v>
      </c>
      <c r="J24" s="6">
        <v>97.659047482564247</v>
      </c>
      <c r="K24" s="6">
        <v>90.935798222986534</v>
      </c>
      <c r="L24" s="6">
        <v>99.06</v>
      </c>
    </row>
    <row r="25" spans="1:12" s="3" customFormat="1" ht="13.5" x14ac:dyDescent="0.2">
      <c r="A25" s="8" t="s">
        <v>17</v>
      </c>
      <c r="C25" s="9">
        <v>9.7250994663149299</v>
      </c>
      <c r="D25" s="9">
        <v>18.212590176762333</v>
      </c>
      <c r="E25" s="9">
        <v>51.727791220619835</v>
      </c>
      <c r="F25" s="9">
        <v>68.548388136573735</v>
      </c>
      <c r="G25" s="9">
        <v>81.402737145046913</v>
      </c>
      <c r="H25" s="9">
        <v>91.668449819081644</v>
      </c>
      <c r="I25" s="9">
        <v>105.54411014625451</v>
      </c>
      <c r="J25" s="9">
        <v>106.41635530363641</v>
      </c>
      <c r="K25" s="9">
        <v>100.41811113035607</v>
      </c>
      <c r="L25" s="9">
        <v>110.43435767665551</v>
      </c>
    </row>
    <row r="26" spans="1:12" s="3" customFormat="1" ht="13.5" x14ac:dyDescent="0.2">
      <c r="C26" s="6"/>
      <c r="D26" s="6"/>
      <c r="E26" s="6"/>
      <c r="F26" s="6"/>
      <c r="G26" s="6"/>
      <c r="H26" s="6"/>
      <c r="I26" s="6"/>
      <c r="J26" s="6"/>
      <c r="K26" s="6"/>
      <c r="L26" s="6"/>
    </row>
    <row r="27" spans="1:12" s="4" customFormat="1" ht="20.25" x14ac:dyDescent="0.2">
      <c r="A27" s="5" t="s">
        <v>18</v>
      </c>
      <c r="C27" s="13"/>
      <c r="D27" s="13"/>
      <c r="E27" s="13"/>
      <c r="F27" s="13"/>
      <c r="G27" s="13"/>
      <c r="H27" s="13"/>
      <c r="I27" s="13"/>
      <c r="J27" s="13"/>
      <c r="K27" s="13"/>
      <c r="L27" s="13"/>
    </row>
    <row r="28" spans="1:12" s="3" customFormat="1" ht="13.5" x14ac:dyDescent="0.2">
      <c r="A28" s="8" t="s">
        <v>19</v>
      </c>
      <c r="C28" s="9">
        <v>1552.1113977261869</v>
      </c>
      <c r="D28" s="9">
        <v>1729.2848953854973</v>
      </c>
      <c r="E28" s="9">
        <v>1784.1554409095252</v>
      </c>
      <c r="F28" s="9">
        <v>1959.0961115888031</v>
      </c>
      <c r="G28" s="9">
        <v>2109.7790675456195</v>
      </c>
      <c r="H28" s="9">
        <v>1887.2766790866531</v>
      </c>
      <c r="I28" s="9">
        <v>2186.7250406038024</v>
      </c>
      <c r="J28" s="9">
        <v>2117.7125489634086</v>
      </c>
      <c r="K28" s="9">
        <v>2079.160695519251</v>
      </c>
      <c r="L28" s="9">
        <v>2082.7516021782744</v>
      </c>
    </row>
    <row r="29" spans="1:12" s="3" customFormat="1" ht="13.5" x14ac:dyDescent="0.2"/>
    <row r="30" spans="1:12" s="4" customFormat="1" ht="21" thickBot="1" x14ac:dyDescent="0.25">
      <c r="A30" s="10" t="s">
        <v>20</v>
      </c>
      <c r="B30" s="11"/>
      <c r="C30" s="12">
        <v>6.2657226024897521E-3</v>
      </c>
      <c r="D30" s="12">
        <v>1.0531862173411472E-2</v>
      </c>
      <c r="E30" s="12">
        <v>2.8992872501204317E-2</v>
      </c>
      <c r="F30" s="12">
        <v>3.4989803578846283E-2</v>
      </c>
      <c r="G30" s="12">
        <v>3.8583536256118794E-2</v>
      </c>
      <c r="H30" s="12">
        <v>4.8571812938124452E-2</v>
      </c>
      <c r="I30" s="12">
        <v>4.8265835066813652E-2</v>
      </c>
      <c r="J30" s="12">
        <v>5.0250613736848165E-2</v>
      </c>
      <c r="K30" s="12">
        <v>4.8297426623523959E-2</v>
      </c>
      <c r="L30" s="12">
        <v>5.3023297430743167E-2</v>
      </c>
    </row>
    <row r="31" spans="1:12" s="3" customFormat="1" ht="13.5" x14ac:dyDescent="0.2"/>
    <row r="32" spans="1:12" s="4" customFormat="1" ht="20.25" x14ac:dyDescent="0.2">
      <c r="A32" s="5" t="s">
        <v>21</v>
      </c>
    </row>
    <row r="33" spans="1:12" s="3" customFormat="1" ht="13.5" x14ac:dyDescent="0.2">
      <c r="A33" s="3" t="s">
        <v>22</v>
      </c>
      <c r="C33" s="6">
        <v>316.18419795547914</v>
      </c>
      <c r="D33" s="6">
        <v>317.28288907996563</v>
      </c>
      <c r="E33" s="6">
        <v>274.41005063533009</v>
      </c>
      <c r="F33" s="6">
        <v>368.30037259959875</v>
      </c>
      <c r="G33" s="6">
        <v>348.40450941052831</v>
      </c>
      <c r="H33" s="6">
        <v>456.02847043087797</v>
      </c>
      <c r="I33" s="7">
        <v>442.98748447501674</v>
      </c>
      <c r="J33" s="6">
        <v>452.49355116079107</v>
      </c>
      <c r="K33" s="6">
        <v>349.59873889366582</v>
      </c>
      <c r="L33" s="6">
        <v>308.76791344224705</v>
      </c>
    </row>
    <row r="34" spans="1:12" s="3" customFormat="1" ht="13.5" x14ac:dyDescent="0.2">
      <c r="A34" s="3" t="s">
        <v>23</v>
      </c>
      <c r="C34" s="6">
        <v>33.462310117512182</v>
      </c>
      <c r="D34" s="6">
        <v>49.106716346613162</v>
      </c>
      <c r="E34" s="6">
        <v>42.84895385497277</v>
      </c>
      <c r="F34" s="6">
        <v>46.957103276965704</v>
      </c>
      <c r="G34" s="6">
        <v>55.985478169485049</v>
      </c>
      <c r="H34" s="6">
        <v>62.720932454380431</v>
      </c>
      <c r="I34" s="7">
        <v>103.13365816375274</v>
      </c>
      <c r="J34" s="6">
        <v>108.81819050348714</v>
      </c>
      <c r="K34" s="6">
        <v>178.70449985669245</v>
      </c>
      <c r="L34" s="6">
        <v>174.69188879335053</v>
      </c>
    </row>
    <row r="35" spans="1:12" s="3" customFormat="1" ht="13.5" x14ac:dyDescent="0.2">
      <c r="A35" s="3" t="s">
        <v>24</v>
      </c>
      <c r="C35" s="6">
        <v>0</v>
      </c>
      <c r="D35" s="6">
        <v>0</v>
      </c>
      <c r="E35" s="6">
        <v>0</v>
      </c>
      <c r="F35" s="6">
        <v>0</v>
      </c>
      <c r="G35" s="6">
        <v>0</v>
      </c>
      <c r="H35" s="6">
        <v>0</v>
      </c>
      <c r="I35" s="6">
        <v>0</v>
      </c>
      <c r="J35" s="6">
        <v>0</v>
      </c>
      <c r="K35" s="6">
        <v>0</v>
      </c>
      <c r="L35" s="6">
        <v>0</v>
      </c>
    </row>
    <row r="36" spans="1:12" s="3" customFormat="1" ht="13.5" x14ac:dyDescent="0.2">
      <c r="A36" s="8" t="s">
        <v>25</v>
      </c>
      <c r="C36" s="9">
        <v>349.64650807299131</v>
      </c>
      <c r="D36" s="9">
        <v>366.38960542657878</v>
      </c>
      <c r="E36" s="9">
        <v>317.25900449030286</v>
      </c>
      <c r="F36" s="9">
        <v>415.25747587656446</v>
      </c>
      <c r="G36" s="9">
        <v>404.38998758001333</v>
      </c>
      <c r="H36" s="9">
        <v>518.74940288525841</v>
      </c>
      <c r="I36" s="9">
        <v>546.12114263876947</v>
      </c>
      <c r="J36" s="9">
        <v>561.3117416642782</v>
      </c>
      <c r="K36" s="9">
        <v>528.30323875035833</v>
      </c>
      <c r="L36" s="9">
        <v>483.45980223559758</v>
      </c>
    </row>
    <row r="37" spans="1:12" s="3" customFormat="1" ht="13.5" x14ac:dyDescent="0.2">
      <c r="C37" s="6"/>
      <c r="D37" s="6"/>
      <c r="E37" s="6"/>
      <c r="F37" s="6"/>
      <c r="G37" s="6"/>
      <c r="H37" s="6"/>
      <c r="I37" s="6"/>
      <c r="J37" s="6"/>
      <c r="K37" s="6"/>
      <c r="L37" s="6"/>
    </row>
    <row r="38" spans="1:12" s="4" customFormat="1" ht="20.25" x14ac:dyDescent="0.2">
      <c r="A38" s="5" t="s">
        <v>26</v>
      </c>
      <c r="C38" s="13"/>
      <c r="D38" s="13"/>
      <c r="E38" s="13"/>
      <c r="F38" s="13"/>
      <c r="G38" s="13"/>
      <c r="H38" s="13"/>
      <c r="I38" s="13"/>
      <c r="J38" s="13"/>
      <c r="K38" s="13"/>
      <c r="L38" s="13"/>
    </row>
    <row r="39" spans="1:12" s="3" customFormat="1" ht="13.5" x14ac:dyDescent="0.2">
      <c r="A39" s="8" t="s">
        <v>27</v>
      </c>
      <c r="C39" s="9">
        <v>6941.9641492309165</v>
      </c>
      <c r="D39" s="9">
        <v>7320.8650520684059</v>
      </c>
      <c r="E39" s="9">
        <v>7208.3302283366775</v>
      </c>
      <c r="F39" s="9">
        <v>6734.8634756854872</v>
      </c>
      <c r="G39" s="9">
        <v>6656.0926483233006</v>
      </c>
      <c r="H39" s="9">
        <v>6395.2913681092959</v>
      </c>
      <c r="I39" s="9">
        <v>6995.9262921563013</v>
      </c>
      <c r="J39" s="9">
        <v>6144.7892662654058</v>
      </c>
      <c r="K39" s="9">
        <v>6059.7065539314035</v>
      </c>
      <c r="L39" s="9">
        <v>6457.1795882296738</v>
      </c>
    </row>
    <row r="40" spans="1:12" s="3" customFormat="1" ht="13.5" x14ac:dyDescent="0.2">
      <c r="A40" s="3" t="s">
        <v>28</v>
      </c>
    </row>
    <row r="41" spans="1:12" s="4" customFormat="1" ht="20.25" x14ac:dyDescent="0.2"/>
    <row r="42" spans="1:12" s="3" customFormat="1" ht="21" thickBot="1" x14ac:dyDescent="0.25">
      <c r="A42" s="10" t="s">
        <v>29</v>
      </c>
      <c r="B42" s="11"/>
      <c r="C42" s="12">
        <v>5.0367086397547556E-2</v>
      </c>
      <c r="D42" s="12">
        <v>5.0047310368473548E-2</v>
      </c>
      <c r="E42" s="12">
        <v>4.4012828830056305E-2</v>
      </c>
      <c r="F42" s="12">
        <v>6.1657890672282521E-2</v>
      </c>
      <c r="G42" s="12">
        <v>6.0754861590137418E-2</v>
      </c>
      <c r="H42" s="12">
        <v>8.1114271895734044E-2</v>
      </c>
      <c r="I42" s="12">
        <v>7.8062735345149362E-2</v>
      </c>
      <c r="J42" s="12">
        <v>9.1347598321370002E-2</v>
      </c>
      <c r="K42" s="12">
        <v>8.7182973968864361E-2</v>
      </c>
      <c r="L42" s="12">
        <v>7.4871667363389044E-2</v>
      </c>
    </row>
    <row r="43" spans="1:12" s="3" customFormat="1" ht="13.5" x14ac:dyDescent="0.2">
      <c r="C43" s="6"/>
      <c r="D43" s="6"/>
      <c r="E43" s="6"/>
      <c r="F43" s="6"/>
      <c r="G43" s="6"/>
      <c r="H43" s="6"/>
      <c r="I43" s="6"/>
      <c r="J43" s="6"/>
      <c r="K43" s="6"/>
      <c r="L43" s="6"/>
    </row>
    <row r="44" spans="1:12" s="3" customFormat="1" ht="20.25" x14ac:dyDescent="0.2">
      <c r="A44" s="14" t="s">
        <v>30</v>
      </c>
      <c r="C44" s="6"/>
      <c r="D44" s="6"/>
      <c r="E44" s="6"/>
      <c r="F44" s="6"/>
      <c r="G44" s="6"/>
      <c r="H44" s="6"/>
      <c r="I44" s="6"/>
      <c r="J44" s="6"/>
      <c r="K44" s="6"/>
      <c r="L44" s="6"/>
    </row>
    <row r="45" spans="1:12" s="3" customFormat="1" ht="13.5" x14ac:dyDescent="0.2">
      <c r="A45" s="15" t="s">
        <v>31</v>
      </c>
      <c r="B45" s="15"/>
      <c r="C45" s="6">
        <v>297.2417712006598</v>
      </c>
      <c r="D45" s="6">
        <v>317.89506377678401</v>
      </c>
      <c r="E45" s="6">
        <v>368.86944347961219</v>
      </c>
      <c r="F45" s="6">
        <v>393.35215181741825</v>
      </c>
      <c r="G45" s="6">
        <v>413.48716689524463</v>
      </c>
      <c r="H45" s="6">
        <v>409.00207908595752</v>
      </c>
      <c r="I45" s="6">
        <v>427.79211479764854</v>
      </c>
      <c r="J45" s="6">
        <v>472.87420745334083</v>
      </c>
      <c r="K45" s="6">
        <v>485.77926742502598</v>
      </c>
      <c r="L45" s="6">
        <v>501.00653638582571</v>
      </c>
    </row>
    <row r="46" spans="1:12" s="3" customFormat="1" ht="13.5" x14ac:dyDescent="0.2">
      <c r="A46" s="15" t="s">
        <v>32</v>
      </c>
      <c r="B46" s="15"/>
      <c r="C46" s="6">
        <v>349.64650807299131</v>
      </c>
      <c r="D46" s="6">
        <v>366.38960542657878</v>
      </c>
      <c r="E46" s="6">
        <v>317.25900449030286</v>
      </c>
      <c r="F46" s="6">
        <v>415.25747587656446</v>
      </c>
      <c r="G46" s="6">
        <v>404.38998758001333</v>
      </c>
      <c r="H46" s="6">
        <v>518.74940288525841</v>
      </c>
      <c r="I46" s="6">
        <v>546.12114263876947</v>
      </c>
      <c r="J46" s="6">
        <v>561.3117416642782</v>
      </c>
      <c r="K46" s="6">
        <v>528.30323875035833</v>
      </c>
      <c r="L46" s="6">
        <v>483.45980223559758</v>
      </c>
    </row>
    <row r="47" spans="1:12" s="3" customFormat="1" ht="13.5" x14ac:dyDescent="0.2">
      <c r="A47" s="15" t="s">
        <v>33</v>
      </c>
      <c r="B47" s="15"/>
      <c r="C47" s="6">
        <v>9.7250994663149299</v>
      </c>
      <c r="D47" s="6">
        <v>18.212590176762333</v>
      </c>
      <c r="E47" s="6">
        <v>51.727791220619835</v>
      </c>
      <c r="F47" s="6">
        <v>68.548388136573735</v>
      </c>
      <c r="G47" s="6">
        <v>81.402737145046913</v>
      </c>
      <c r="H47" s="6">
        <v>91.668449819081644</v>
      </c>
      <c r="I47" s="6">
        <v>105.54411014625451</v>
      </c>
      <c r="J47" s="6">
        <v>106.41635530363641</v>
      </c>
      <c r="K47" s="6">
        <v>100.41811113035607</v>
      </c>
      <c r="L47" s="6">
        <v>109.64991921619651</v>
      </c>
    </row>
    <row r="48" spans="1:12" s="3" customFormat="1" ht="13.5" x14ac:dyDescent="0.2">
      <c r="A48" s="3" t="s">
        <v>34</v>
      </c>
      <c r="B48" s="15"/>
      <c r="C48" s="6">
        <v>656.61337873996604</v>
      </c>
      <c r="D48" s="6">
        <v>702.49725938012512</v>
      </c>
      <c r="E48" s="6">
        <v>737.85623919053478</v>
      </c>
      <c r="F48" s="6">
        <v>877.15801583055645</v>
      </c>
      <c r="G48" s="6">
        <v>899.27989162030485</v>
      </c>
      <c r="H48" s="6">
        <v>1019.4199317902976</v>
      </c>
      <c r="I48" s="6">
        <v>1079.4573675826725</v>
      </c>
      <c r="J48" s="6">
        <v>1140.6023044212554</v>
      </c>
      <c r="K48" s="6">
        <v>1114.5006173057404</v>
      </c>
      <c r="L48" s="6">
        <v>1094.1162578376197</v>
      </c>
    </row>
    <row r="49" spans="1:12" ht="13.5" x14ac:dyDescent="0.2">
      <c r="A49" s="3" t="s">
        <v>35</v>
      </c>
      <c r="B49" s="3"/>
      <c r="C49" s="6"/>
      <c r="D49" s="6"/>
      <c r="E49" s="6"/>
      <c r="F49" s="6"/>
      <c r="G49" s="6"/>
      <c r="H49" s="6"/>
      <c r="I49" s="6"/>
      <c r="J49" s="6"/>
      <c r="K49" s="6"/>
      <c r="L49" s="6"/>
    </row>
    <row r="50" spans="1:12" s="3" customFormat="1" ht="13.5" x14ac:dyDescent="0.2">
      <c r="A50" s="1"/>
      <c r="B50" s="1"/>
      <c r="C50" s="1"/>
      <c r="D50" s="1"/>
      <c r="E50" s="1"/>
      <c r="F50" s="1"/>
      <c r="G50" s="1"/>
      <c r="H50" s="1"/>
      <c r="I50" s="1"/>
      <c r="J50" s="1"/>
      <c r="K50" s="1"/>
      <c r="L50" s="1"/>
    </row>
    <row r="51" spans="1:12" ht="20.25" x14ac:dyDescent="0.2">
      <c r="A51" s="16" t="s">
        <v>36</v>
      </c>
      <c r="B51" s="15"/>
      <c r="C51" s="6"/>
      <c r="D51" s="6"/>
      <c r="E51" s="6"/>
      <c r="F51" s="6"/>
      <c r="G51" s="6"/>
      <c r="H51" s="6"/>
      <c r="I51" s="6"/>
      <c r="J51" s="6"/>
      <c r="K51" s="6"/>
      <c r="L51" s="6"/>
    </row>
    <row r="52" spans="1:12" ht="13.5" x14ac:dyDescent="0.2">
      <c r="A52" s="15" t="s">
        <v>37</v>
      </c>
      <c r="B52" s="15"/>
      <c r="C52" s="6">
        <v>0</v>
      </c>
      <c r="D52" s="6">
        <v>0</v>
      </c>
      <c r="E52" s="6">
        <v>0</v>
      </c>
      <c r="F52" s="6">
        <v>0</v>
      </c>
      <c r="G52" s="6">
        <v>0</v>
      </c>
      <c r="H52" s="6">
        <v>0</v>
      </c>
      <c r="I52" s="6">
        <v>0</v>
      </c>
      <c r="J52" s="6">
        <v>0</v>
      </c>
      <c r="K52" s="6">
        <v>0</v>
      </c>
      <c r="L52" s="6">
        <v>0</v>
      </c>
    </row>
    <row r="53" spans="1:12" s="3" customFormat="1" ht="13.5" x14ac:dyDescent="0.2">
      <c r="A53" s="15" t="s">
        <v>38</v>
      </c>
      <c r="B53" s="15"/>
      <c r="C53" s="6">
        <v>0</v>
      </c>
      <c r="D53" s="6">
        <v>0</v>
      </c>
      <c r="E53" s="6">
        <v>0</v>
      </c>
      <c r="F53" s="6">
        <v>0</v>
      </c>
      <c r="G53" s="6">
        <v>0</v>
      </c>
      <c r="H53" s="6">
        <v>0</v>
      </c>
      <c r="I53" s="6">
        <v>0</v>
      </c>
      <c r="J53" s="6">
        <v>0</v>
      </c>
      <c r="K53" s="6">
        <v>0</v>
      </c>
      <c r="L53" s="6">
        <v>0</v>
      </c>
    </row>
    <row r="54" spans="1:12" s="3" customFormat="1" ht="13.5" x14ac:dyDescent="0.2">
      <c r="A54" s="15"/>
      <c r="B54" s="15"/>
      <c r="C54" s="6"/>
      <c r="D54" s="6"/>
      <c r="E54" s="6"/>
      <c r="F54" s="6"/>
      <c r="G54" s="6"/>
      <c r="H54" s="6"/>
      <c r="I54" s="6"/>
      <c r="J54" s="6"/>
      <c r="K54" s="6"/>
      <c r="L54" s="6"/>
    </row>
    <row r="55" spans="1:12" s="3" customFormat="1" ht="13.5" x14ac:dyDescent="0.2">
      <c r="A55" s="8" t="s">
        <v>39</v>
      </c>
      <c r="B55" s="15"/>
      <c r="C55" s="9">
        <v>656.61337873996604</v>
      </c>
      <c r="D55" s="9">
        <v>702.49725938012512</v>
      </c>
      <c r="E55" s="9">
        <v>737.85623919053478</v>
      </c>
      <c r="F55" s="9">
        <v>877.15801583055645</v>
      </c>
      <c r="G55" s="9">
        <v>899.27989162030485</v>
      </c>
      <c r="H55" s="9">
        <v>1019.4199317902976</v>
      </c>
      <c r="I55" s="9">
        <v>1079.4573675826725</v>
      </c>
      <c r="J55" s="9">
        <v>1140.6023044212554</v>
      </c>
      <c r="K55" s="9">
        <v>1114.5006173057404</v>
      </c>
      <c r="L55" s="9">
        <v>1094.1162578376197</v>
      </c>
    </row>
    <row r="57" spans="1:12" s="3" customFormat="1" ht="20.25" x14ac:dyDescent="0.2">
      <c r="A57" s="16" t="s">
        <v>40</v>
      </c>
      <c r="C57" s="6"/>
      <c r="D57" s="6"/>
      <c r="E57" s="6"/>
      <c r="F57" s="6"/>
      <c r="G57" s="6"/>
      <c r="H57" s="6"/>
      <c r="I57" s="6"/>
      <c r="J57" s="6"/>
      <c r="K57" s="6"/>
      <c r="L57" s="6"/>
    </row>
    <row r="58" spans="1:12" s="3" customFormat="1" ht="13.5" x14ac:dyDescent="0.2">
      <c r="A58" s="3" t="s">
        <v>41</v>
      </c>
      <c r="C58" s="6">
        <v>11449.030022929206</v>
      </c>
      <c r="D58" s="6">
        <v>11950.098929970383</v>
      </c>
      <c r="E58" s="6">
        <v>11770.988201012706</v>
      </c>
      <c r="F58" s="6">
        <v>11586.83357217923</v>
      </c>
      <c r="G58" s="6">
        <v>11744.030715582307</v>
      </c>
      <c r="H58" s="6">
        <v>10930.869852870928</v>
      </c>
      <c r="I58" s="6">
        <v>11933.956386739275</v>
      </c>
      <c r="J58" s="6">
        <v>11127.116795643449</v>
      </c>
      <c r="K58" s="6">
        <v>10748.120139486004</v>
      </c>
      <c r="L58" s="6">
        <v>11142.4701222891</v>
      </c>
    </row>
    <row r="59" spans="1:12" s="3" customFormat="1" ht="13.5" x14ac:dyDescent="0.2">
      <c r="A59" s="1"/>
      <c r="B59" s="1"/>
      <c r="C59" s="1"/>
      <c r="D59" s="1"/>
      <c r="E59" s="1"/>
      <c r="F59" s="1"/>
      <c r="G59" s="1"/>
      <c r="H59" s="1"/>
      <c r="I59" s="1"/>
      <c r="J59" s="1"/>
      <c r="K59" s="1"/>
      <c r="L59" s="1"/>
    </row>
    <row r="60" spans="1:12" s="3" customFormat="1" ht="20.25" x14ac:dyDescent="0.2">
      <c r="A60" s="16" t="s">
        <v>42</v>
      </c>
      <c r="B60" s="1"/>
      <c r="C60" s="1"/>
      <c r="D60" s="1"/>
      <c r="E60" s="1"/>
      <c r="F60" s="1"/>
      <c r="G60" s="1"/>
      <c r="H60" s="1"/>
      <c r="I60" s="1"/>
      <c r="J60" s="1"/>
      <c r="K60" s="1"/>
      <c r="L60" s="1"/>
    </row>
    <row r="61" spans="1:12" s="3" customFormat="1" ht="13.5" x14ac:dyDescent="0.2">
      <c r="A61" s="1" t="s">
        <v>43</v>
      </c>
      <c r="B61" s="1"/>
      <c r="C61" s="6">
        <v>11449.030022929206</v>
      </c>
      <c r="D61" s="6">
        <v>11950.098929970383</v>
      </c>
      <c r="E61" s="6">
        <v>11770.988201012706</v>
      </c>
      <c r="F61" s="6">
        <v>11586.83357217923</v>
      </c>
      <c r="G61" s="6">
        <v>11744.030715582307</v>
      </c>
      <c r="H61" s="6">
        <v>10930.869852870928</v>
      </c>
      <c r="I61" s="6">
        <v>11933.956386739275</v>
      </c>
      <c r="J61" s="6">
        <v>11127.116795643449</v>
      </c>
      <c r="K61" s="6">
        <v>10748.120139486004</v>
      </c>
      <c r="L61" s="6">
        <v>11142.4701222891</v>
      </c>
    </row>
    <row r="62" spans="1:12" s="3" customFormat="1" ht="13.5" x14ac:dyDescent="0.2">
      <c r="A62" s="8" t="s">
        <v>44</v>
      </c>
      <c r="C62" s="6">
        <v>11449.030022929206</v>
      </c>
      <c r="D62" s="6">
        <v>11950.098929970383</v>
      </c>
      <c r="E62" s="6">
        <v>11770.988201012706</v>
      </c>
      <c r="F62" s="6">
        <v>11586.83357217923</v>
      </c>
      <c r="G62" s="6">
        <v>11744.030715582307</v>
      </c>
      <c r="H62" s="6">
        <v>10930.869852870928</v>
      </c>
      <c r="I62" s="6">
        <v>11933.956386739275</v>
      </c>
      <c r="J62" s="6">
        <v>11127.116795643449</v>
      </c>
      <c r="K62" s="6">
        <v>10748.120139486004</v>
      </c>
      <c r="L62" s="6">
        <v>11142.4701222891</v>
      </c>
    </row>
    <row r="63" spans="1:12" s="4" customFormat="1" ht="20.25" x14ac:dyDescent="0.2">
      <c r="A63" s="3"/>
      <c r="B63" s="3"/>
      <c r="C63" s="3"/>
      <c r="D63" s="3"/>
      <c r="E63" s="3"/>
      <c r="F63" s="3"/>
      <c r="G63" s="3"/>
      <c r="H63" s="3"/>
      <c r="I63" s="3"/>
      <c r="J63" s="3"/>
      <c r="K63" s="3"/>
      <c r="L63" s="3"/>
    </row>
    <row r="64" spans="1:12" s="3" customFormat="1" ht="21" thickBot="1" x14ac:dyDescent="0.25">
      <c r="A64" s="10" t="s">
        <v>45</v>
      </c>
      <c r="B64" s="11"/>
      <c r="C64" s="12">
        <v>5.7351005056756166E-2</v>
      </c>
      <c r="D64" s="12">
        <v>5.8785894869731105E-2</v>
      </c>
      <c r="E64" s="12">
        <v>6.2684307093864383E-2</v>
      </c>
      <c r="F64" s="12">
        <v>7.5702996022716004E-2</v>
      </c>
      <c r="G64" s="12">
        <v>7.6573359981689695E-2</v>
      </c>
      <c r="H64" s="12">
        <v>9.3260641240052178E-2</v>
      </c>
      <c r="I64" s="12">
        <v>9.04525986689661E-2</v>
      </c>
      <c r="J64" s="12">
        <v>0.10250654552919139</v>
      </c>
      <c r="K64" s="12">
        <v>0.10369260883224907</v>
      </c>
      <c r="L64" s="12">
        <v>9.8193331086343122E-2</v>
      </c>
    </row>
    <row r="65" spans="1:27" s="3" customFormat="1" ht="15" customHeight="1" x14ac:dyDescent="0.2">
      <c r="A65" s="3" t="s">
        <v>46</v>
      </c>
    </row>
    <row r="66" spans="1:27" s="3" customFormat="1" ht="22.5" customHeight="1" x14ac:dyDescent="0.2">
      <c r="J66" s="144" t="s">
        <v>47</v>
      </c>
      <c r="K66" s="144"/>
      <c r="L66" s="144"/>
      <c r="M66" s="144"/>
      <c r="N66" s="144"/>
      <c r="O66" s="144"/>
      <c r="P66" s="144"/>
      <c r="Q66" s="144"/>
      <c r="R66" s="17"/>
      <c r="S66" s="5"/>
      <c r="AA66" s="8"/>
    </row>
    <row r="67" spans="1:27" s="3" customFormat="1" ht="22.5" customHeight="1" x14ac:dyDescent="0.2">
      <c r="D67" s="18" t="s">
        <v>48</v>
      </c>
      <c r="E67" s="19"/>
      <c r="F67" s="20"/>
      <c r="G67" s="20"/>
      <c r="H67" s="20"/>
      <c r="I67" s="21"/>
      <c r="J67" s="144" t="s">
        <v>49</v>
      </c>
      <c r="K67" s="144"/>
      <c r="L67" s="144" t="s">
        <v>50</v>
      </c>
      <c r="M67" s="144"/>
      <c r="N67" s="144" t="s">
        <v>51</v>
      </c>
      <c r="O67" s="144"/>
      <c r="P67" s="144" t="s">
        <v>52</v>
      </c>
      <c r="Q67" s="144"/>
      <c r="R67" s="22"/>
      <c r="S67" s="23" t="s">
        <v>53</v>
      </c>
    </row>
    <row r="68" spans="1:27" s="3" customFormat="1" ht="22.5" customHeight="1" x14ac:dyDescent="0.2">
      <c r="D68" s="24">
        <v>6.7000000000000004E-2</v>
      </c>
      <c r="J68" s="143">
        <v>8.1600000000000006E-2</v>
      </c>
      <c r="K68" s="143"/>
      <c r="L68" s="143">
        <v>8.8900000000000007E-2</v>
      </c>
      <c r="M68" s="143"/>
      <c r="N68" s="143">
        <v>9.9850000000000008E-2</v>
      </c>
      <c r="O68" s="143"/>
      <c r="P68" s="143">
        <v>0.11445000000000001</v>
      </c>
      <c r="Q68" s="143"/>
      <c r="R68" s="26"/>
      <c r="S68" s="27">
        <v>0.14000000000000001</v>
      </c>
    </row>
    <row r="69" spans="1:27" s="28" customFormat="1" ht="15" customHeight="1" x14ac:dyDescent="0.2"/>
    <row r="72" spans="1:27" ht="15" customHeight="1" x14ac:dyDescent="0.2">
      <c r="A72" s="3"/>
      <c r="B72" s="3"/>
      <c r="C72" s="6"/>
      <c r="D72" s="6"/>
      <c r="E72" s="6"/>
      <c r="F72" s="6"/>
      <c r="G72" s="6"/>
      <c r="H72" s="6"/>
      <c r="I72" s="6"/>
      <c r="J72" s="6"/>
      <c r="K72" s="6"/>
      <c r="L72" s="6"/>
      <c r="M72" s="6"/>
      <c r="N72" s="6"/>
      <c r="O72" s="6"/>
      <c r="P72" s="6"/>
      <c r="Q72" s="6"/>
      <c r="R72" s="6"/>
      <c r="S72" s="6"/>
    </row>
    <row r="73" spans="1:27" s="28" customFormat="1" ht="15" customHeight="1" x14ac:dyDescent="0.2"/>
    <row r="74" spans="1:27" s="28" customFormat="1" ht="15" customHeight="1" x14ac:dyDescent="0.2"/>
    <row r="75" spans="1:27" s="28" customFormat="1" ht="15" customHeight="1" x14ac:dyDescent="0.2"/>
    <row r="76" spans="1:27" s="28" customFormat="1" ht="15" customHeight="1" x14ac:dyDescent="0.2"/>
    <row r="77" spans="1:27" s="28" customFormat="1" ht="15" customHeight="1" x14ac:dyDescent="0.2"/>
    <row r="78" spans="1:27" s="28" customFormat="1" ht="15" customHeight="1" x14ac:dyDescent="0.2"/>
    <row r="79" spans="1:27" s="28" customFormat="1" ht="15" customHeight="1" x14ac:dyDescent="0.2">
      <c r="T79" s="29"/>
    </row>
    <row r="80" spans="1:27" s="28" customFormat="1" ht="15" customHeight="1" x14ac:dyDescent="0.2"/>
    <row r="81" spans="1:1" s="28" customFormat="1" ht="13.5" x14ac:dyDescent="0.2"/>
    <row r="82" spans="1:1" s="28" customFormat="1" ht="13.5" x14ac:dyDescent="0.2"/>
    <row r="83" spans="1:1" s="28" customFormat="1" ht="13.5" x14ac:dyDescent="0.2"/>
    <row r="84" spans="1:1" s="28" customFormat="1" ht="13.5" x14ac:dyDescent="0.2"/>
    <row r="85" spans="1:1" s="3" customFormat="1" ht="13.5" x14ac:dyDescent="0.2"/>
    <row r="86" spans="1:1" s="3" customFormat="1" ht="13.5" x14ac:dyDescent="0.2"/>
    <row r="87" spans="1:1" s="3" customFormat="1" ht="13.5" x14ac:dyDescent="0.2"/>
    <row r="88" spans="1:1" s="3" customFormat="1" ht="13.5" x14ac:dyDescent="0.2"/>
    <row r="90" spans="1:1" s="28" customFormat="1" ht="13.5" x14ac:dyDescent="0.2">
      <c r="A90" s="30"/>
    </row>
    <row r="98" s="28" customFormat="1" ht="13.5" x14ac:dyDescent="0.2"/>
    <row r="99" s="28" customFormat="1" ht="13.5" x14ac:dyDescent="0.2"/>
    <row r="100" s="28" customFormat="1" ht="13.5" x14ac:dyDescent="0.2"/>
    <row r="101" s="28" customFormat="1" ht="13.5" x14ac:dyDescent="0.2"/>
    <row r="200" spans="1:2" s="3" customFormat="1" ht="13.5" x14ac:dyDescent="0.2">
      <c r="A200" s="31">
        <v>41.868000000000002</v>
      </c>
      <c r="B200" s="8" t="s">
        <v>54</v>
      </c>
    </row>
    <row r="201" spans="1:2" s="3" customFormat="1" ht="13.5" x14ac:dyDescent="0.2">
      <c r="A201" s="31">
        <v>10</v>
      </c>
      <c r="B201" s="8" t="s">
        <v>55</v>
      </c>
    </row>
    <row r="202" spans="1:2" s="3" customFormat="1" ht="13.5" x14ac:dyDescent="0.2">
      <c r="A202" s="31">
        <v>1</v>
      </c>
      <c r="B202" s="8" t="s">
        <v>56</v>
      </c>
    </row>
    <row r="203" spans="1:2" s="3" customFormat="1" ht="13.5" x14ac:dyDescent="0.2">
      <c r="A203" s="31">
        <v>11.63</v>
      </c>
      <c r="B203" s="8" t="s">
        <v>57</v>
      </c>
    </row>
    <row r="204" spans="1:2" s="3" customFormat="1" ht="13.5" x14ac:dyDescent="0.2">
      <c r="A204" s="31">
        <v>39.68</v>
      </c>
      <c r="B204" s="8" t="s">
        <v>58</v>
      </c>
    </row>
  </sheetData>
  <mergeCells count="10">
    <mergeCell ref="J68:K68"/>
    <mergeCell ref="L68:M68"/>
    <mergeCell ref="N68:O68"/>
    <mergeCell ref="P68:Q68"/>
    <mergeCell ref="H1:K2"/>
    <mergeCell ref="J66:Q66"/>
    <mergeCell ref="J67:K67"/>
    <mergeCell ref="L67:M67"/>
    <mergeCell ref="N67:O67"/>
    <mergeCell ref="P67:Q67"/>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A204"/>
  <sheetViews>
    <sheetView workbookViewId="0"/>
  </sheetViews>
  <sheetFormatPr defaultColWidth="9.140625" defaultRowHeight="12.75" x14ac:dyDescent="0.2"/>
  <cols>
    <col min="1" max="2" width="9.7109375" style="1" customWidth="1"/>
    <col min="3" max="19" width="11.7109375" style="1" customWidth="1"/>
    <col min="20" max="26" width="9.140625" style="1"/>
    <col min="27" max="27" width="11.28515625" style="1" bestFit="1" customWidth="1"/>
    <col min="28" max="16384" width="9.140625" style="1"/>
  </cols>
  <sheetData>
    <row r="1" spans="1:27" ht="12.75" customHeight="1" x14ac:dyDescent="0.2">
      <c r="A1" s="87" t="s">
        <v>135</v>
      </c>
      <c r="H1" s="142" t="s">
        <v>137</v>
      </c>
      <c r="I1" s="142"/>
      <c r="J1" s="142"/>
      <c r="K1" s="142"/>
      <c r="AA1" s="2">
        <v>1</v>
      </c>
    </row>
    <row r="2" spans="1:27" ht="12.75" customHeight="1" x14ac:dyDescent="0.2">
      <c r="A2" s="103"/>
      <c r="B2" s="103"/>
      <c r="H2" s="142"/>
      <c r="I2" s="142"/>
      <c r="J2" s="142"/>
      <c r="K2" s="142"/>
    </row>
    <row r="4" spans="1:27" s="3" customFormat="1" ht="22.5" customHeight="1" x14ac:dyDescent="0.2"/>
    <row r="5" spans="1:27" s="4" customFormat="1" ht="27" customHeight="1" x14ac:dyDescent="0.2">
      <c r="C5" s="5">
        <v>2004</v>
      </c>
      <c r="D5" s="5">
        <v>2005</v>
      </c>
      <c r="E5" s="5">
        <v>2006</v>
      </c>
      <c r="F5" s="5">
        <v>2007</v>
      </c>
      <c r="G5" s="5">
        <v>2008</v>
      </c>
      <c r="H5" s="5">
        <v>2009</v>
      </c>
      <c r="I5" s="5">
        <v>2010</v>
      </c>
      <c r="J5" s="5">
        <v>2011</v>
      </c>
      <c r="K5" s="5">
        <v>2012</v>
      </c>
      <c r="L5" s="5">
        <v>2013</v>
      </c>
    </row>
    <row r="6" spans="1:27" s="4" customFormat="1" ht="27" customHeight="1" x14ac:dyDescent="0.2">
      <c r="A6" s="5" t="s">
        <v>1</v>
      </c>
    </row>
    <row r="7" spans="1:27" s="3" customFormat="1" ht="15" customHeight="1" x14ac:dyDescent="0.2">
      <c r="A7" s="3" t="s">
        <v>2</v>
      </c>
      <c r="C7" s="6">
        <v>1175.0902180499943</v>
      </c>
      <c r="D7" s="6">
        <v>1196.1307511351547</v>
      </c>
      <c r="E7" s="6">
        <v>1185.1805747885965</v>
      </c>
      <c r="F7" s="6">
        <v>1181.6598031996693</v>
      </c>
      <c r="G7" s="6">
        <v>1199.0621602442159</v>
      </c>
      <c r="H7" s="6">
        <v>1202.9488268842233</v>
      </c>
      <c r="I7" s="6">
        <v>1196.671561502787</v>
      </c>
      <c r="J7" s="6">
        <v>1205.5432333104834</v>
      </c>
      <c r="K7" s="6">
        <v>1224.4984479271304</v>
      </c>
      <c r="L7" s="6">
        <v>1229.8533497663864</v>
      </c>
    </row>
    <row r="8" spans="1:27" s="3" customFormat="1" ht="15" customHeight="1" x14ac:dyDescent="0.2">
      <c r="A8" s="3" t="s">
        <v>3</v>
      </c>
      <c r="C8" s="6">
        <v>10.553488303139918</v>
      </c>
      <c r="D8" s="6">
        <v>13.20734731516443</v>
      </c>
      <c r="E8" s="6">
        <v>13.546774644327629</v>
      </c>
      <c r="F8" s="6">
        <v>16.185081401331907</v>
      </c>
      <c r="G8" s="6">
        <v>21.278585155218508</v>
      </c>
      <c r="H8" s="6">
        <v>24.493144922055954</v>
      </c>
      <c r="I8" s="6">
        <v>27.805373929575175</v>
      </c>
      <c r="J8" s="6">
        <v>34.556359976908006</v>
      </c>
      <c r="K8" s="6">
        <v>40.742127026680912</v>
      </c>
      <c r="L8" s="6">
        <v>64.12639332226135</v>
      </c>
    </row>
    <row r="9" spans="1:27" s="3" customFormat="1" ht="15" customHeight="1" x14ac:dyDescent="0.2">
      <c r="A9" s="3" t="s">
        <v>4</v>
      </c>
      <c r="C9" s="6">
        <v>0.20300945829750647</v>
      </c>
      <c r="D9" s="6">
        <v>0.226225279449699</v>
      </c>
      <c r="E9" s="6">
        <v>0.29054170249355116</v>
      </c>
      <c r="F9" s="6">
        <v>0.32768701633705932</v>
      </c>
      <c r="G9" s="6">
        <v>0.33912295786758379</v>
      </c>
      <c r="H9" s="6">
        <v>0.36061908856405844</v>
      </c>
      <c r="I9" s="6">
        <v>0.38976784178847812</v>
      </c>
      <c r="J9" s="6">
        <v>0.43061049011177988</v>
      </c>
      <c r="K9" s="6">
        <v>0.46156491831470342</v>
      </c>
      <c r="L9" s="6">
        <v>0.50687876182287184</v>
      </c>
    </row>
    <row r="10" spans="1:27" s="3" customFormat="1" ht="15" customHeight="1" x14ac:dyDescent="0.2">
      <c r="A10" s="3" t="s">
        <v>5</v>
      </c>
      <c r="C10" s="6">
        <v>874.79802235597583</v>
      </c>
      <c r="D10" s="6">
        <v>792.18632846087701</v>
      </c>
      <c r="E10" s="6">
        <v>907.09862424763537</v>
      </c>
      <c r="F10" s="6">
        <v>827.75331040412732</v>
      </c>
      <c r="G10" s="6">
        <v>865.31977644024084</v>
      </c>
      <c r="H10" s="6">
        <v>721.98271711092002</v>
      </c>
      <c r="I10" s="6">
        <v>908.83361994840925</v>
      </c>
      <c r="J10" s="6">
        <v>930.23998280309547</v>
      </c>
      <c r="K10" s="6">
        <v>920.52949269131545</v>
      </c>
      <c r="L10" s="6">
        <v>985.14600171969039</v>
      </c>
    </row>
    <row r="11" spans="1:27" s="3" customFormat="1" ht="15" customHeight="1" x14ac:dyDescent="0.2">
      <c r="A11" s="3" t="s">
        <v>6</v>
      </c>
      <c r="C11" s="6">
        <v>21.46655202063636</v>
      </c>
      <c r="D11" s="6">
        <v>24.771195184866876</v>
      </c>
      <c r="E11" s="6">
        <v>21.529062768701461</v>
      </c>
      <c r="F11" s="6">
        <v>27.266208082545276</v>
      </c>
      <c r="G11" s="6">
        <v>27.942304385210587</v>
      </c>
      <c r="H11" s="6">
        <v>27.714789337919203</v>
      </c>
      <c r="I11" s="7">
        <v>33.317196904557278</v>
      </c>
      <c r="J11" s="6">
        <v>34.507588880209404</v>
      </c>
      <c r="K11" s="6">
        <v>40.764738029911165</v>
      </c>
      <c r="L11" s="6">
        <v>46.526564561864468</v>
      </c>
    </row>
    <row r="12" spans="1:27" s="3" customFormat="1" ht="15" customHeight="1" x14ac:dyDescent="0.2">
      <c r="A12" s="8" t="s">
        <v>7</v>
      </c>
      <c r="B12" s="8"/>
      <c r="C12" s="9">
        <v>2082.1112901880438</v>
      </c>
      <c r="D12" s="9">
        <v>2026.5218473755126</v>
      </c>
      <c r="E12" s="9">
        <v>2127.6455781517543</v>
      </c>
      <c r="F12" s="9">
        <v>2053.1920901040107</v>
      </c>
      <c r="G12" s="9">
        <v>2113.9419491827534</v>
      </c>
      <c r="H12" s="9">
        <v>1977.5000973436827</v>
      </c>
      <c r="I12" s="9">
        <v>2167.0175201271172</v>
      </c>
      <c r="J12" s="9">
        <v>2205.2777754608078</v>
      </c>
      <c r="K12" s="9">
        <v>2226.9963705933528</v>
      </c>
      <c r="L12" s="9">
        <v>2326.1591881320255</v>
      </c>
    </row>
    <row r="13" spans="1:27" s="3" customFormat="1" ht="15" customHeight="1" x14ac:dyDescent="0.2">
      <c r="A13" s="3" t="s">
        <v>8</v>
      </c>
    </row>
    <row r="14" spans="1:27" s="3" customFormat="1" ht="15" customHeight="1" x14ac:dyDescent="0.2"/>
    <row r="15" spans="1:27" s="4" customFormat="1" ht="27" customHeight="1" x14ac:dyDescent="0.2">
      <c r="A15" s="5" t="s">
        <v>9</v>
      </c>
    </row>
    <row r="16" spans="1:27" s="3" customFormat="1" ht="15" customHeight="1" x14ac:dyDescent="0.2">
      <c r="A16" s="8" t="s">
        <v>10</v>
      </c>
      <c r="C16" s="9">
        <v>7798.8822012037836</v>
      </c>
      <c r="D16" s="9">
        <v>7531.1263972484949</v>
      </c>
      <c r="E16" s="9">
        <v>8056.9217540842646</v>
      </c>
      <c r="F16" s="9">
        <v>8065.6921754084269</v>
      </c>
      <c r="G16" s="9">
        <v>7756.4058469475494</v>
      </c>
      <c r="H16" s="9">
        <v>7235.3396388650044</v>
      </c>
      <c r="I16" s="9">
        <v>7839.0369733447969</v>
      </c>
      <c r="J16" s="9">
        <v>7509.2863284608766</v>
      </c>
      <c r="K16" s="9">
        <v>7553.1384350816843</v>
      </c>
      <c r="L16" s="9">
        <v>7477.7300085984525</v>
      </c>
    </row>
    <row r="17" spans="1:12" s="3" customFormat="1" ht="13.5" x14ac:dyDescent="0.2"/>
    <row r="18" spans="1:12" s="4" customFormat="1" ht="21" thickBot="1" x14ac:dyDescent="0.25">
      <c r="A18" s="10" t="s">
        <v>11</v>
      </c>
      <c r="B18" s="11"/>
      <c r="C18" s="12">
        <v>0.26697560451248553</v>
      </c>
      <c r="D18" s="12">
        <v>0.26908615530817603</v>
      </c>
      <c r="E18" s="12">
        <v>0.26407673340915777</v>
      </c>
      <c r="F18" s="12">
        <v>0.25455869694159783</v>
      </c>
      <c r="G18" s="12">
        <v>0.27254143103080053</v>
      </c>
      <c r="H18" s="12">
        <v>0.27331130203224152</v>
      </c>
      <c r="I18" s="12">
        <v>0.27643925235914329</v>
      </c>
      <c r="J18" s="12">
        <v>0.29367341702001759</v>
      </c>
      <c r="K18" s="12">
        <v>0.29484384401717495</v>
      </c>
      <c r="L18" s="12">
        <v>0.31107825308713127</v>
      </c>
    </row>
    <row r="19" spans="1:12" s="3" customFormat="1" ht="13.5" x14ac:dyDescent="0.2"/>
    <row r="20" spans="1:12" s="4" customFormat="1" ht="20.25" x14ac:dyDescent="0.2">
      <c r="A20" s="5" t="s">
        <v>12</v>
      </c>
    </row>
    <row r="21" spans="1:12" s="3" customFormat="1" ht="13.5" x14ac:dyDescent="0.2">
      <c r="A21" s="3" t="s">
        <v>13</v>
      </c>
      <c r="C21" s="6">
        <v>0</v>
      </c>
      <c r="D21" s="6">
        <v>0</v>
      </c>
      <c r="E21" s="6">
        <v>0</v>
      </c>
      <c r="F21" s="6">
        <v>0</v>
      </c>
      <c r="G21" s="6">
        <v>0</v>
      </c>
      <c r="H21" s="6">
        <v>0</v>
      </c>
      <c r="I21" s="6">
        <v>0</v>
      </c>
      <c r="J21" s="6">
        <v>0</v>
      </c>
      <c r="K21" s="6">
        <v>0</v>
      </c>
      <c r="L21" s="6">
        <v>0</v>
      </c>
    </row>
    <row r="22" spans="1:12" s="3" customFormat="1" ht="13.5" x14ac:dyDescent="0.2">
      <c r="A22" s="3" t="s">
        <v>14</v>
      </c>
      <c r="C22" s="6">
        <v>54.170249355116077</v>
      </c>
      <c r="D22" s="6">
        <v>55.717970765262251</v>
      </c>
      <c r="E22" s="6">
        <v>58.039552880481509</v>
      </c>
      <c r="F22" s="6">
        <v>62.252794496990539</v>
      </c>
      <c r="G22" s="6">
        <v>63.112639724849529</v>
      </c>
      <c r="H22" s="6">
        <v>61.564918314703348</v>
      </c>
      <c r="I22" s="6">
        <v>63.628546861564914</v>
      </c>
      <c r="J22" s="6">
        <v>62.76870163370593</v>
      </c>
      <c r="K22" s="6">
        <v>63.370593293207229</v>
      </c>
      <c r="L22" s="6">
        <v>63.02665520206363</v>
      </c>
    </row>
    <row r="23" spans="1:12" s="3" customFormat="1" ht="13.5" x14ac:dyDescent="0.2">
      <c r="A23" s="3" t="s">
        <v>15</v>
      </c>
      <c r="C23" s="6">
        <v>5</v>
      </c>
      <c r="D23" s="6">
        <v>0</v>
      </c>
      <c r="E23" s="6">
        <v>1</v>
      </c>
      <c r="F23" s="6">
        <v>2</v>
      </c>
      <c r="G23" s="6">
        <v>81</v>
      </c>
      <c r="H23" s="6">
        <v>145.02388458966274</v>
      </c>
      <c r="I23" s="6">
        <v>142.04776917932551</v>
      </c>
      <c r="J23" s="6">
        <v>196.30680820117439</v>
      </c>
      <c r="K23" s="6">
        <v>194.97298209818291</v>
      </c>
      <c r="L23" s="6">
        <v>221.53931262624951</v>
      </c>
    </row>
    <row r="24" spans="1:12" s="3" customFormat="1" ht="13.5" x14ac:dyDescent="0.2">
      <c r="A24" s="3" t="s">
        <v>16</v>
      </c>
      <c r="C24" s="6">
        <v>5</v>
      </c>
      <c r="D24" s="6">
        <v>0</v>
      </c>
      <c r="E24" s="6">
        <v>1</v>
      </c>
      <c r="F24" s="6">
        <v>2</v>
      </c>
      <c r="G24" s="6">
        <v>81</v>
      </c>
      <c r="H24" s="6">
        <v>145.02388458966274</v>
      </c>
      <c r="I24" s="7">
        <v>142.04776917932551</v>
      </c>
      <c r="J24" s="6">
        <v>0</v>
      </c>
      <c r="K24" s="6">
        <v>0</v>
      </c>
      <c r="L24" s="6">
        <v>221.53931262624951</v>
      </c>
    </row>
    <row r="25" spans="1:12" s="3" customFormat="1" ht="13.5" x14ac:dyDescent="0.2">
      <c r="A25" s="8" t="s">
        <v>17</v>
      </c>
      <c r="C25" s="9">
        <v>19.462135068174199</v>
      </c>
      <c r="D25" s="9">
        <v>14.875338927264888</v>
      </c>
      <c r="E25" s="9">
        <v>16.495144715900924</v>
      </c>
      <c r="F25" s="9">
        <v>18.751365128385164</v>
      </c>
      <c r="G25" s="9">
        <v>97.666579735367321</v>
      </c>
      <c r="H25" s="9">
        <v>160.69576997316955</v>
      </c>
      <c r="I25" s="9">
        <v>159.38918439538676</v>
      </c>
      <c r="J25" s="9">
        <v>17.155395570381454</v>
      </c>
      <c r="K25" s="9">
        <v>17.518119431529541</v>
      </c>
      <c r="L25" s="9">
        <v>405.74819487741223</v>
      </c>
    </row>
    <row r="26" spans="1:12" s="3" customFormat="1" ht="13.5" x14ac:dyDescent="0.2">
      <c r="C26" s="6"/>
      <c r="D26" s="6"/>
      <c r="E26" s="6"/>
      <c r="F26" s="6"/>
      <c r="G26" s="6"/>
      <c r="H26" s="6"/>
      <c r="I26" s="6"/>
      <c r="J26" s="6"/>
      <c r="K26" s="6"/>
      <c r="L26" s="6"/>
    </row>
    <row r="27" spans="1:12" s="4" customFormat="1" ht="20.25" x14ac:dyDescent="0.2">
      <c r="A27" s="5" t="s">
        <v>18</v>
      </c>
      <c r="C27" s="13"/>
      <c r="D27" s="13"/>
      <c r="E27" s="13"/>
      <c r="F27" s="13"/>
      <c r="G27" s="13"/>
      <c r="H27" s="13"/>
      <c r="I27" s="13"/>
      <c r="J27" s="13"/>
      <c r="K27" s="13"/>
      <c r="L27" s="13"/>
    </row>
    <row r="28" spans="1:12" s="3" customFormat="1" ht="13.5" x14ac:dyDescent="0.2">
      <c r="A28" s="8" t="s">
        <v>19</v>
      </c>
      <c r="C28" s="9">
        <v>4056.3996369542369</v>
      </c>
      <c r="D28" s="9">
        <v>4066.2988439858605</v>
      </c>
      <c r="E28" s="9">
        <v>4128.1615553644788</v>
      </c>
      <c r="F28" s="9">
        <v>4249.4300181522885</v>
      </c>
      <c r="G28" s="9">
        <v>4130.0986911244863</v>
      </c>
      <c r="H28" s="9">
        <v>4012.8433170918124</v>
      </c>
      <c r="I28" s="9">
        <v>4165.9864335530719</v>
      </c>
      <c r="J28" s="9">
        <v>4147.5560124621852</v>
      </c>
      <c r="K28" s="9">
        <v>4063.6115924554661</v>
      </c>
      <c r="L28" s="9">
        <v>4109.7446315812376</v>
      </c>
    </row>
    <row r="29" spans="1:12" s="3" customFormat="1" ht="13.5" x14ac:dyDescent="0.2"/>
    <row r="30" spans="1:12" s="4" customFormat="1" ht="21" thickBot="1" x14ac:dyDescent="0.25">
      <c r="A30" s="10" t="s">
        <v>20</v>
      </c>
      <c r="B30" s="11"/>
      <c r="C30" s="12">
        <v>4.7978840375765873E-3</v>
      </c>
      <c r="D30" s="12">
        <v>3.6582011057219319E-3</v>
      </c>
      <c r="E30" s="12">
        <v>3.9957604601171077E-3</v>
      </c>
      <c r="F30" s="12">
        <v>4.4126777116660267E-3</v>
      </c>
      <c r="G30" s="12">
        <v>2.3647517175618873E-2</v>
      </c>
      <c r="H30" s="12">
        <v>4.0045363667383101E-2</v>
      </c>
      <c r="I30" s="12">
        <v>3.8259650370355974E-2</v>
      </c>
      <c r="J30" s="12">
        <v>4.136266157427299E-3</v>
      </c>
      <c r="K30" s="12">
        <v>4.3109728951590308E-3</v>
      </c>
      <c r="L30" s="12">
        <v>9.8728322864503448E-2</v>
      </c>
    </row>
    <row r="31" spans="1:12" s="3" customFormat="1" ht="13.5" x14ac:dyDescent="0.2"/>
    <row r="32" spans="1:12" s="4" customFormat="1" ht="20.25" x14ac:dyDescent="0.2">
      <c r="A32" s="5" t="s">
        <v>21</v>
      </c>
    </row>
    <row r="33" spans="1:12" s="3" customFormat="1" ht="13.5" x14ac:dyDescent="0.2">
      <c r="A33" s="3" t="s">
        <v>22</v>
      </c>
      <c r="C33" s="6">
        <v>4616.2940670679282</v>
      </c>
      <c r="D33" s="6">
        <v>4235.7647845610009</v>
      </c>
      <c r="E33" s="6">
        <v>4731.8477118563105</v>
      </c>
      <c r="F33" s="6">
        <v>4766.9341740708896</v>
      </c>
      <c r="G33" s="6">
        <v>4703.6083882678895</v>
      </c>
      <c r="H33" s="6">
        <v>4186.38390950129</v>
      </c>
      <c r="I33" s="7">
        <v>4759.1077386309353</v>
      </c>
      <c r="J33" s="6">
        <v>4549.9563901593719</v>
      </c>
      <c r="K33" s="6">
        <v>4802.2769831527839</v>
      </c>
      <c r="L33" s="6">
        <v>4794.3317392491463</v>
      </c>
    </row>
    <row r="34" spans="1:12" s="3" customFormat="1" ht="13.5" x14ac:dyDescent="0.2">
      <c r="A34" s="3" t="s">
        <v>23</v>
      </c>
      <c r="C34" s="6">
        <v>1171.5152383682048</v>
      </c>
      <c r="D34" s="6">
        <v>1192.1754084264833</v>
      </c>
      <c r="E34" s="6">
        <v>1319.050348715009</v>
      </c>
      <c r="F34" s="6">
        <v>1205.3119327409954</v>
      </c>
      <c r="G34" s="6">
        <v>1337.369828986338</v>
      </c>
      <c r="H34" s="6">
        <v>1302.6655202063628</v>
      </c>
      <c r="I34" s="7">
        <v>1593.579822298653</v>
      </c>
      <c r="J34" s="6">
        <v>1521.9218173855254</v>
      </c>
      <c r="K34" s="6">
        <v>1709.3768298337975</v>
      </c>
      <c r="L34" s="6">
        <v>1796.3027867617784</v>
      </c>
    </row>
    <row r="35" spans="1:12" s="3" customFormat="1" ht="13.5" x14ac:dyDescent="0.2">
      <c r="A35" s="3" t="s">
        <v>24</v>
      </c>
      <c r="C35" s="6">
        <v>31.673160545387539</v>
      </c>
      <c r="D35" s="6">
        <v>51.351578430168281</v>
      </c>
      <c r="E35" s="6">
        <v>77.25522663063505</v>
      </c>
      <c r="F35" s="6">
        <v>107.78830610490111</v>
      </c>
      <c r="G35" s="6">
        <v>153.2795971010932</v>
      </c>
      <c r="H35" s="6">
        <v>191.50915120992502</v>
      </c>
      <c r="I35" s="6">
        <v>229.91924824960077</v>
      </c>
      <c r="J35" s="6">
        <v>276.48193096671173</v>
      </c>
      <c r="K35" s="6">
        <v>315.31182901363474</v>
      </c>
      <c r="L35" s="6">
        <v>352.61813045080459</v>
      </c>
    </row>
    <row r="36" spans="1:12" s="3" customFormat="1" ht="13.5" x14ac:dyDescent="0.2">
      <c r="A36" s="8" t="s">
        <v>25</v>
      </c>
      <c r="C36" s="9">
        <v>5819.4824659815204</v>
      </c>
      <c r="D36" s="9">
        <v>5479.2917714176519</v>
      </c>
      <c r="E36" s="9">
        <v>6128.1532872019543</v>
      </c>
      <c r="F36" s="9">
        <v>6080.0344129167861</v>
      </c>
      <c r="G36" s="9">
        <v>6194.2578143553201</v>
      </c>
      <c r="H36" s="9">
        <v>5680.5585809175782</v>
      </c>
      <c r="I36" s="9">
        <v>6582.6068091791894</v>
      </c>
      <c r="J36" s="9">
        <v>6348.360138511609</v>
      </c>
      <c r="K36" s="9">
        <v>6826.9656420002157</v>
      </c>
      <c r="L36" s="9">
        <v>6943.2526564617292</v>
      </c>
    </row>
    <row r="37" spans="1:12" s="3" customFormat="1" ht="13.5" x14ac:dyDescent="0.2">
      <c r="C37" s="6"/>
      <c r="D37" s="6"/>
      <c r="E37" s="6"/>
      <c r="F37" s="6"/>
      <c r="G37" s="6"/>
      <c r="H37" s="6"/>
      <c r="I37" s="6"/>
      <c r="J37" s="6"/>
      <c r="K37" s="6"/>
      <c r="L37" s="6"/>
    </row>
    <row r="38" spans="1:12" s="4" customFormat="1" ht="20.25" x14ac:dyDescent="0.2">
      <c r="A38" s="5" t="s">
        <v>26</v>
      </c>
      <c r="C38" s="13"/>
      <c r="D38" s="13"/>
      <c r="E38" s="13"/>
      <c r="F38" s="13"/>
      <c r="G38" s="13"/>
      <c r="H38" s="13"/>
      <c r="I38" s="13"/>
      <c r="J38" s="13"/>
      <c r="K38" s="13"/>
      <c r="L38" s="13"/>
    </row>
    <row r="39" spans="1:12" s="3" customFormat="1" ht="13.5" x14ac:dyDescent="0.2">
      <c r="A39" s="8" t="s">
        <v>27</v>
      </c>
      <c r="C39" s="9">
        <v>14732.870184525515</v>
      </c>
      <c r="D39" s="9">
        <v>13988.290314457683</v>
      </c>
      <c r="E39" s="9">
        <v>14800.905986160587</v>
      </c>
      <c r="F39" s="9">
        <v>14629.781546766028</v>
      </c>
      <c r="G39" s="9">
        <v>14281.929711747123</v>
      </c>
      <c r="H39" s="9">
        <v>13061.971879857103</v>
      </c>
      <c r="I39" s="9">
        <v>14818.672706762067</v>
      </c>
      <c r="J39" s="9">
        <v>13742.621312499145</v>
      </c>
      <c r="K39" s="9">
        <v>14097.207906757974</v>
      </c>
      <c r="L39" s="9">
        <v>13648.618347800571</v>
      </c>
    </row>
    <row r="40" spans="1:12" s="3" customFormat="1" ht="13.5" x14ac:dyDescent="0.2">
      <c r="A40" s="3" t="s">
        <v>28</v>
      </c>
    </row>
    <row r="41" spans="1:12" s="4" customFormat="1" ht="20.25" x14ac:dyDescent="0.2"/>
    <row r="42" spans="1:12" s="3" customFormat="1" ht="21" thickBot="1" x14ac:dyDescent="0.25">
      <c r="A42" s="10" t="s">
        <v>29</v>
      </c>
      <c r="B42" s="11"/>
      <c r="C42" s="12">
        <v>0.39499991468695222</v>
      </c>
      <c r="D42" s="12">
        <v>0.3917056086371396</v>
      </c>
      <c r="E42" s="12">
        <v>0.41403906577962268</v>
      </c>
      <c r="F42" s="12">
        <v>0.41559297337975648</v>
      </c>
      <c r="G42" s="12">
        <v>0.43371294631568175</v>
      </c>
      <c r="H42" s="12">
        <v>0.43489288088864902</v>
      </c>
      <c r="I42" s="12">
        <v>0.44421028383840411</v>
      </c>
      <c r="J42" s="12">
        <v>0.46194681452349046</v>
      </c>
      <c r="K42" s="12">
        <v>0.48427785751300995</v>
      </c>
      <c r="L42" s="12">
        <v>0.50871469034670536</v>
      </c>
    </row>
    <row r="43" spans="1:12" s="3" customFormat="1" ht="13.5" x14ac:dyDescent="0.2">
      <c r="C43" s="6"/>
      <c r="D43" s="6"/>
      <c r="E43" s="6"/>
      <c r="F43" s="6"/>
      <c r="G43" s="6"/>
      <c r="H43" s="6"/>
      <c r="I43" s="6"/>
      <c r="J43" s="6"/>
      <c r="K43" s="6"/>
      <c r="L43" s="6"/>
    </row>
    <row r="44" spans="1:12" s="3" customFormat="1" ht="20.25" x14ac:dyDescent="0.2">
      <c r="A44" s="14" t="s">
        <v>30</v>
      </c>
      <c r="C44" s="6"/>
      <c r="D44" s="6"/>
      <c r="E44" s="6"/>
      <c r="F44" s="6"/>
      <c r="G44" s="6"/>
      <c r="H44" s="6"/>
      <c r="I44" s="6"/>
      <c r="J44" s="6"/>
      <c r="K44" s="6"/>
      <c r="L44" s="6"/>
    </row>
    <row r="45" spans="1:12" s="3" customFormat="1" ht="13.5" x14ac:dyDescent="0.2">
      <c r="A45" s="15" t="s">
        <v>31</v>
      </c>
      <c r="B45" s="15"/>
      <c r="C45" s="6">
        <v>2067.6491551198696</v>
      </c>
      <c r="D45" s="6">
        <v>2011.6465084482475</v>
      </c>
      <c r="E45" s="6">
        <v>2112.1504334358533</v>
      </c>
      <c r="F45" s="6">
        <v>2036.4407249756255</v>
      </c>
      <c r="G45" s="6">
        <v>2097.2753694473859</v>
      </c>
      <c r="H45" s="6">
        <v>1961.8282119601756</v>
      </c>
      <c r="I45" s="6">
        <v>2149.676104911056</v>
      </c>
      <c r="J45" s="6">
        <v>2188.1223798904261</v>
      </c>
      <c r="K45" s="6">
        <v>2209.4782511618232</v>
      </c>
      <c r="L45" s="6">
        <v>2307.6499349354926</v>
      </c>
    </row>
    <row r="46" spans="1:12" s="3" customFormat="1" ht="13.5" x14ac:dyDescent="0.2">
      <c r="A46" s="15" t="s">
        <v>32</v>
      </c>
      <c r="B46" s="15"/>
      <c r="C46" s="6">
        <v>5819.4824659815204</v>
      </c>
      <c r="D46" s="6">
        <v>5479.2917714176519</v>
      </c>
      <c r="E46" s="6">
        <v>6128.1532872019543</v>
      </c>
      <c r="F46" s="6">
        <v>6080.0344129167861</v>
      </c>
      <c r="G46" s="6">
        <v>6194.2578143553201</v>
      </c>
      <c r="H46" s="6">
        <v>5680.5585809175782</v>
      </c>
      <c r="I46" s="6">
        <v>6582.6068091791894</v>
      </c>
      <c r="J46" s="6">
        <v>6348.360138511609</v>
      </c>
      <c r="K46" s="6">
        <v>6826.9656420002157</v>
      </c>
      <c r="L46" s="6">
        <v>6943.2526564617292</v>
      </c>
    </row>
    <row r="47" spans="1:12" s="3" customFormat="1" ht="13.5" x14ac:dyDescent="0.2">
      <c r="A47" s="15" t="s">
        <v>33</v>
      </c>
      <c r="B47" s="15"/>
      <c r="C47" s="6">
        <v>19.462135068174199</v>
      </c>
      <c r="D47" s="6">
        <v>14.875338927264888</v>
      </c>
      <c r="E47" s="6">
        <v>16.495144715900924</v>
      </c>
      <c r="F47" s="6">
        <v>18.751365128385164</v>
      </c>
      <c r="G47" s="6">
        <v>97.666579735367321</v>
      </c>
      <c r="H47" s="6">
        <v>160.69576997316955</v>
      </c>
      <c r="I47" s="6">
        <v>159.38918439538676</v>
      </c>
      <c r="J47" s="6">
        <v>17.155395570381454</v>
      </c>
      <c r="K47" s="6">
        <v>17.518119431529541</v>
      </c>
      <c r="L47" s="6">
        <v>240.048565822782</v>
      </c>
    </row>
    <row r="48" spans="1:12" s="3" customFormat="1" ht="13.5" x14ac:dyDescent="0.2">
      <c r="A48" s="3" t="s">
        <v>34</v>
      </c>
      <c r="B48" s="15"/>
      <c r="C48" s="6">
        <v>7906.5937561695646</v>
      </c>
      <c r="D48" s="6">
        <v>7505.8136187931641</v>
      </c>
      <c r="E48" s="6">
        <v>8256.7988653537068</v>
      </c>
      <c r="F48" s="6">
        <v>8135.2265030207973</v>
      </c>
      <c r="G48" s="6">
        <v>8389.1997635380721</v>
      </c>
      <c r="H48" s="6">
        <v>7803.0825628509228</v>
      </c>
      <c r="I48" s="6">
        <v>8891.6720984856311</v>
      </c>
      <c r="J48" s="6">
        <v>8553.6379139724177</v>
      </c>
      <c r="K48" s="6">
        <v>9053.9620125935689</v>
      </c>
      <c r="L48" s="6">
        <v>9490.9511572200045</v>
      </c>
    </row>
    <row r="49" spans="1:12" ht="13.5" x14ac:dyDescent="0.2">
      <c r="A49" s="3" t="s">
        <v>35</v>
      </c>
      <c r="B49" s="3"/>
      <c r="C49" s="6"/>
      <c r="D49" s="6"/>
      <c r="E49" s="6"/>
      <c r="F49" s="6"/>
      <c r="G49" s="6"/>
      <c r="H49" s="6"/>
      <c r="I49" s="6"/>
      <c r="J49" s="6"/>
      <c r="K49" s="6"/>
      <c r="L49" s="6"/>
    </row>
    <row r="50" spans="1:12" s="3" customFormat="1" ht="13.5" x14ac:dyDescent="0.2">
      <c r="A50" s="1"/>
      <c r="B50" s="1"/>
      <c r="C50" s="1"/>
      <c r="D50" s="1"/>
      <c r="E50" s="1"/>
      <c r="F50" s="1"/>
      <c r="G50" s="1"/>
      <c r="H50" s="1"/>
      <c r="I50" s="1"/>
      <c r="J50" s="1"/>
      <c r="K50" s="1"/>
      <c r="L50" s="1"/>
    </row>
    <row r="51" spans="1:12" ht="20.25" x14ac:dyDescent="0.2">
      <c r="A51" s="16" t="s">
        <v>36</v>
      </c>
      <c r="B51" s="15"/>
      <c r="C51" s="6"/>
      <c r="D51" s="6"/>
      <c r="E51" s="6"/>
      <c r="F51" s="6"/>
      <c r="G51" s="6"/>
      <c r="H51" s="6"/>
      <c r="I51" s="6"/>
      <c r="J51" s="6"/>
      <c r="K51" s="6"/>
      <c r="L51" s="6"/>
    </row>
    <row r="52" spans="1:12" ht="13.5" x14ac:dyDescent="0.2">
      <c r="A52" s="15" t="s">
        <v>37</v>
      </c>
      <c r="B52" s="15"/>
      <c r="C52" s="6">
        <v>0</v>
      </c>
      <c r="D52" s="6">
        <v>0</v>
      </c>
      <c r="E52" s="6">
        <v>0</v>
      </c>
      <c r="F52" s="6">
        <v>0</v>
      </c>
      <c r="G52" s="6">
        <v>0</v>
      </c>
      <c r="H52" s="6">
        <v>0</v>
      </c>
      <c r="I52" s="6">
        <v>0</v>
      </c>
      <c r="J52" s="6">
        <v>0</v>
      </c>
      <c r="K52" s="6">
        <v>0</v>
      </c>
      <c r="L52" s="6">
        <v>0</v>
      </c>
    </row>
    <row r="53" spans="1:12" s="3" customFormat="1" ht="13.5" x14ac:dyDescent="0.2">
      <c r="A53" s="15" t="s">
        <v>38</v>
      </c>
      <c r="B53" s="15"/>
      <c r="C53" s="6">
        <v>0</v>
      </c>
      <c r="D53" s="6">
        <v>0</v>
      </c>
      <c r="E53" s="6">
        <v>0</v>
      </c>
      <c r="F53" s="6">
        <v>0</v>
      </c>
      <c r="G53" s="6">
        <v>0</v>
      </c>
      <c r="H53" s="6">
        <v>0</v>
      </c>
      <c r="I53" s="6">
        <v>0</v>
      </c>
      <c r="J53" s="6">
        <v>0</v>
      </c>
      <c r="K53" s="6">
        <v>0</v>
      </c>
      <c r="L53" s="6">
        <v>0</v>
      </c>
    </row>
    <row r="54" spans="1:12" s="3" customFormat="1" ht="13.5" x14ac:dyDescent="0.2">
      <c r="A54" s="15"/>
      <c r="B54" s="15"/>
      <c r="C54" s="6"/>
      <c r="D54" s="6"/>
      <c r="E54" s="6"/>
      <c r="F54" s="6"/>
      <c r="G54" s="6"/>
      <c r="H54" s="6"/>
      <c r="I54" s="6"/>
      <c r="J54" s="6"/>
      <c r="K54" s="6"/>
      <c r="L54" s="6"/>
    </row>
    <row r="55" spans="1:12" s="3" customFormat="1" ht="13.5" x14ac:dyDescent="0.2">
      <c r="A55" s="8" t="s">
        <v>39</v>
      </c>
      <c r="B55" s="15"/>
      <c r="C55" s="9">
        <v>7906.5937561695646</v>
      </c>
      <c r="D55" s="9">
        <v>7505.8136187931641</v>
      </c>
      <c r="E55" s="9">
        <v>8256.7988653537068</v>
      </c>
      <c r="F55" s="9">
        <v>8135.2265030207973</v>
      </c>
      <c r="G55" s="9">
        <v>8389.1997635380721</v>
      </c>
      <c r="H55" s="9">
        <v>7803.0825628509228</v>
      </c>
      <c r="I55" s="9">
        <v>8891.6720984856311</v>
      </c>
      <c r="J55" s="9">
        <v>8553.6379139724177</v>
      </c>
      <c r="K55" s="9">
        <v>9053.9620125935689</v>
      </c>
      <c r="L55" s="9">
        <v>9490.9511572200045</v>
      </c>
    </row>
    <row r="57" spans="1:12" s="3" customFormat="1" ht="20.25" x14ac:dyDescent="0.2">
      <c r="A57" s="16" t="s">
        <v>40</v>
      </c>
      <c r="C57" s="6"/>
      <c r="D57" s="6"/>
      <c r="E57" s="6"/>
      <c r="F57" s="6"/>
      <c r="G57" s="6"/>
      <c r="H57" s="6"/>
      <c r="I57" s="6"/>
      <c r="J57" s="6"/>
      <c r="K57" s="6"/>
      <c r="L57" s="6"/>
    </row>
    <row r="58" spans="1:12" s="3" customFormat="1" ht="13.5" x14ac:dyDescent="0.2">
      <c r="A58" s="3" t="s">
        <v>41</v>
      </c>
      <c r="C58" s="6">
        <v>27019.909166905512</v>
      </c>
      <c r="D58" s="6">
        <v>25979.825905225949</v>
      </c>
      <c r="E58" s="6">
        <v>27405.473822489734</v>
      </c>
      <c r="F58" s="6">
        <v>27367.016552020639</v>
      </c>
      <c r="G58" s="6">
        <v>26568.87673163275</v>
      </c>
      <c r="H58" s="6">
        <v>24590.505720908572</v>
      </c>
      <c r="I58" s="6">
        <v>27095.69804626445</v>
      </c>
      <c r="J58" s="6">
        <v>25735.27746899223</v>
      </c>
      <c r="K58" s="6">
        <v>25965.714956470016</v>
      </c>
      <c r="L58" s="6">
        <v>25428.922925409282</v>
      </c>
    </row>
    <row r="59" spans="1:12" s="3" customFormat="1" ht="13.5" x14ac:dyDescent="0.2">
      <c r="A59" s="1"/>
      <c r="B59" s="1"/>
      <c r="C59" s="1"/>
      <c r="D59" s="1"/>
      <c r="E59" s="1"/>
      <c r="F59" s="1"/>
      <c r="G59" s="1"/>
      <c r="H59" s="1"/>
      <c r="I59" s="1"/>
      <c r="J59" s="1"/>
      <c r="K59" s="1"/>
      <c r="L59" s="1"/>
    </row>
    <row r="60" spans="1:12" s="3" customFormat="1" ht="20.25" x14ac:dyDescent="0.2">
      <c r="A60" s="16" t="s">
        <v>42</v>
      </c>
      <c r="B60" s="1"/>
      <c r="C60" s="1"/>
      <c r="D60" s="1"/>
      <c r="E60" s="1"/>
      <c r="F60" s="1"/>
      <c r="G60" s="1"/>
      <c r="H60" s="1"/>
      <c r="I60" s="1"/>
      <c r="J60" s="1"/>
      <c r="K60" s="1"/>
      <c r="L60" s="1"/>
    </row>
    <row r="61" spans="1:12" s="3" customFormat="1" ht="13.5" x14ac:dyDescent="0.2">
      <c r="A61" s="1" t="s">
        <v>43</v>
      </c>
      <c r="B61" s="1"/>
      <c r="C61" s="6">
        <v>27051.582327450898</v>
      </c>
      <c r="D61" s="6">
        <v>26031.177483656116</v>
      </c>
      <c r="E61" s="6">
        <v>27482.729049120368</v>
      </c>
      <c r="F61" s="6">
        <v>27474.804858125539</v>
      </c>
      <c r="G61" s="6">
        <v>26722.156328733843</v>
      </c>
      <c r="H61" s="6">
        <v>24782.014872118496</v>
      </c>
      <c r="I61" s="6">
        <v>27325.61729451405</v>
      </c>
      <c r="J61" s="6">
        <v>26011.759399958941</v>
      </c>
      <c r="K61" s="6">
        <v>26281.026785483649</v>
      </c>
      <c r="L61" s="6">
        <v>25781.541055860089</v>
      </c>
    </row>
    <row r="62" spans="1:12" s="3" customFormat="1" ht="13.5" x14ac:dyDescent="0.2">
      <c r="A62" s="8" t="s">
        <v>44</v>
      </c>
      <c r="C62" s="6">
        <v>27051.582327450898</v>
      </c>
      <c r="D62" s="6">
        <v>26031.177483656116</v>
      </c>
      <c r="E62" s="6">
        <v>27482.729049120368</v>
      </c>
      <c r="F62" s="6">
        <v>27474.804858125539</v>
      </c>
      <c r="G62" s="6">
        <v>26722.156328733843</v>
      </c>
      <c r="H62" s="6">
        <v>24782.014872118496</v>
      </c>
      <c r="I62" s="6">
        <v>27325.61729451405</v>
      </c>
      <c r="J62" s="6">
        <v>26011.759399958941</v>
      </c>
      <c r="K62" s="6">
        <v>26281.026785483649</v>
      </c>
      <c r="L62" s="6">
        <v>25781.541055860089</v>
      </c>
    </row>
    <row r="63" spans="1:12" s="4" customFormat="1" ht="20.25" x14ac:dyDescent="0.2">
      <c r="A63" s="3"/>
      <c r="B63" s="3"/>
      <c r="C63" s="3"/>
      <c r="D63" s="3"/>
      <c r="E63" s="3"/>
      <c r="F63" s="3"/>
      <c r="G63" s="3"/>
      <c r="H63" s="3"/>
      <c r="I63" s="3"/>
      <c r="J63" s="3"/>
      <c r="K63" s="3"/>
      <c r="L63" s="3"/>
    </row>
    <row r="64" spans="1:12" s="3" customFormat="1" ht="21" thickBot="1" x14ac:dyDescent="0.25">
      <c r="A64" s="10" t="s">
        <v>45</v>
      </c>
      <c r="B64" s="11"/>
      <c r="C64" s="12">
        <v>0.29227842055458098</v>
      </c>
      <c r="D64" s="12">
        <v>0.28833938163211209</v>
      </c>
      <c r="E64" s="12">
        <v>0.30043591561071625</v>
      </c>
      <c r="F64" s="12">
        <v>0.29609769914761902</v>
      </c>
      <c r="G64" s="12">
        <v>0.31394172163109907</v>
      </c>
      <c r="H64" s="12">
        <v>0.31486877088553189</v>
      </c>
      <c r="I64" s="12">
        <v>0.32539693440962969</v>
      </c>
      <c r="J64" s="12">
        <v>0.32883734554249028</v>
      </c>
      <c r="K64" s="12">
        <v>0.34450564228314451</v>
      </c>
      <c r="L64" s="12">
        <v>0.36812970708989995</v>
      </c>
    </row>
    <row r="65" spans="1:27" s="3" customFormat="1" ht="15" customHeight="1" x14ac:dyDescent="0.2">
      <c r="A65" s="3" t="s">
        <v>46</v>
      </c>
    </row>
    <row r="66" spans="1:27" s="3" customFormat="1" ht="22.5" customHeight="1" x14ac:dyDescent="0.2">
      <c r="J66" s="144" t="s">
        <v>47</v>
      </c>
      <c r="K66" s="144"/>
      <c r="L66" s="144"/>
      <c r="M66" s="144"/>
      <c r="N66" s="144"/>
      <c r="O66" s="144"/>
      <c r="P66" s="144"/>
      <c r="Q66" s="144"/>
      <c r="R66" s="17"/>
      <c r="S66" s="5"/>
      <c r="AA66" s="8"/>
    </row>
    <row r="67" spans="1:27" s="3" customFormat="1" ht="22.5" customHeight="1" x14ac:dyDescent="0.2">
      <c r="D67" s="99" t="s">
        <v>48</v>
      </c>
      <c r="E67" s="19"/>
      <c r="F67" s="20"/>
      <c r="G67" s="20"/>
      <c r="H67" s="20"/>
      <c r="I67" s="21"/>
      <c r="J67" s="144" t="s">
        <v>49</v>
      </c>
      <c r="K67" s="144"/>
      <c r="L67" s="144" t="s">
        <v>50</v>
      </c>
      <c r="M67" s="144"/>
      <c r="N67" s="144" t="s">
        <v>51</v>
      </c>
      <c r="O67" s="144"/>
      <c r="P67" s="144" t="s">
        <v>52</v>
      </c>
      <c r="Q67" s="144"/>
      <c r="R67" s="22"/>
      <c r="S67" s="23" t="s">
        <v>53</v>
      </c>
    </row>
    <row r="68" spans="1:27" s="3" customFormat="1" ht="22.5" customHeight="1" x14ac:dyDescent="0.2">
      <c r="D68" s="98">
        <v>0.28499999999999998</v>
      </c>
      <c r="J68" s="143">
        <v>0.30399999999999999</v>
      </c>
      <c r="K68" s="143"/>
      <c r="L68" s="143">
        <v>0.3135</v>
      </c>
      <c r="M68" s="143"/>
      <c r="N68" s="143">
        <v>0.32774999999999999</v>
      </c>
      <c r="O68" s="143"/>
      <c r="P68" s="143">
        <v>0.34675</v>
      </c>
      <c r="Q68" s="143"/>
      <c r="R68" s="26"/>
      <c r="S68" s="27">
        <v>0.38</v>
      </c>
    </row>
    <row r="69" spans="1:27" s="28" customFormat="1" ht="15" customHeight="1" x14ac:dyDescent="0.2"/>
    <row r="72" spans="1:27" ht="15" customHeight="1" x14ac:dyDescent="0.2">
      <c r="A72" s="3"/>
      <c r="B72" s="3"/>
      <c r="C72" s="6"/>
      <c r="D72" s="6"/>
      <c r="E72" s="6"/>
      <c r="F72" s="6"/>
      <c r="G72" s="6"/>
      <c r="H72" s="6"/>
      <c r="I72" s="6"/>
      <c r="J72" s="6"/>
      <c r="K72" s="6"/>
      <c r="L72" s="6"/>
      <c r="M72" s="6"/>
      <c r="N72" s="6"/>
      <c r="O72" s="6"/>
      <c r="P72" s="6"/>
      <c r="Q72" s="6"/>
      <c r="R72" s="6"/>
      <c r="S72" s="6"/>
    </row>
    <row r="73" spans="1:27" s="28" customFormat="1" ht="15" customHeight="1" x14ac:dyDescent="0.2"/>
    <row r="74" spans="1:27" s="28" customFormat="1" ht="15" customHeight="1" x14ac:dyDescent="0.2"/>
    <row r="75" spans="1:27" s="28" customFormat="1" ht="15" customHeight="1" x14ac:dyDescent="0.2"/>
    <row r="76" spans="1:27" s="28" customFormat="1" ht="15" customHeight="1" x14ac:dyDescent="0.2"/>
    <row r="77" spans="1:27" s="28" customFormat="1" ht="15" customHeight="1" x14ac:dyDescent="0.2"/>
    <row r="78" spans="1:27" s="28" customFormat="1" ht="15" customHeight="1" x14ac:dyDescent="0.2"/>
    <row r="79" spans="1:27" s="28" customFormat="1" ht="15" customHeight="1" x14ac:dyDescent="0.2">
      <c r="T79" s="29"/>
    </row>
    <row r="80" spans="1:27" s="28" customFormat="1" ht="15" customHeight="1" x14ac:dyDescent="0.2"/>
    <row r="81" spans="1:1" s="28" customFormat="1" ht="13.5" x14ac:dyDescent="0.2"/>
    <row r="82" spans="1:1" s="28" customFormat="1" ht="13.5" x14ac:dyDescent="0.2"/>
    <row r="83" spans="1:1" s="28" customFormat="1" ht="13.5" x14ac:dyDescent="0.2"/>
    <row r="84" spans="1:1" s="28" customFormat="1" ht="13.5" x14ac:dyDescent="0.2"/>
    <row r="85" spans="1:1" s="3" customFormat="1" ht="13.5" x14ac:dyDescent="0.2"/>
    <row r="86" spans="1:1" s="3" customFormat="1" ht="13.5" x14ac:dyDescent="0.2"/>
    <row r="87" spans="1:1" s="3" customFormat="1" ht="13.5" x14ac:dyDescent="0.2"/>
    <row r="88" spans="1:1" s="3" customFormat="1" ht="13.5" x14ac:dyDescent="0.2"/>
    <row r="90" spans="1:1" s="28" customFormat="1" ht="13.5" x14ac:dyDescent="0.2">
      <c r="A90" s="30"/>
    </row>
    <row r="98" s="28" customFormat="1" ht="13.5" x14ac:dyDescent="0.2"/>
    <row r="99" s="28" customFormat="1" ht="13.5" x14ac:dyDescent="0.2"/>
    <row r="100" s="28" customFormat="1" ht="13.5" x14ac:dyDescent="0.2"/>
    <row r="101" s="28" customFormat="1" ht="13.5" x14ac:dyDescent="0.2"/>
    <row r="200" spans="1:2" s="3" customFormat="1" ht="13.5" x14ac:dyDescent="0.2">
      <c r="A200" s="31">
        <v>41.868000000000002</v>
      </c>
      <c r="B200" s="8" t="s">
        <v>54</v>
      </c>
    </row>
    <row r="201" spans="1:2" s="3" customFormat="1" ht="13.5" x14ac:dyDescent="0.2">
      <c r="A201" s="31">
        <v>10</v>
      </c>
      <c r="B201" s="8" t="s">
        <v>55</v>
      </c>
    </row>
    <row r="202" spans="1:2" s="3" customFormat="1" ht="13.5" x14ac:dyDescent="0.2">
      <c r="A202" s="31">
        <v>1</v>
      </c>
      <c r="B202" s="8" t="s">
        <v>56</v>
      </c>
    </row>
    <row r="203" spans="1:2" s="3" customFormat="1" ht="13.5" x14ac:dyDescent="0.2">
      <c r="A203" s="31">
        <v>11.63</v>
      </c>
      <c r="B203" s="8" t="s">
        <v>57</v>
      </c>
    </row>
    <row r="204" spans="1:2" s="3" customFormat="1" ht="13.5" x14ac:dyDescent="0.2">
      <c r="A204" s="31">
        <v>39.68</v>
      </c>
      <c r="B204" s="8" t="s">
        <v>58</v>
      </c>
    </row>
  </sheetData>
  <mergeCells count="10">
    <mergeCell ref="J68:K68"/>
    <mergeCell ref="L68:M68"/>
    <mergeCell ref="N68:O68"/>
    <mergeCell ref="P68:Q68"/>
    <mergeCell ref="H1:K2"/>
    <mergeCell ref="J66:Q66"/>
    <mergeCell ref="J67:K67"/>
    <mergeCell ref="L67:M67"/>
    <mergeCell ref="N67:O67"/>
    <mergeCell ref="P67:Q6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A199"/>
  <sheetViews>
    <sheetView workbookViewId="0"/>
  </sheetViews>
  <sheetFormatPr defaultRowHeight="12.75" x14ac:dyDescent="0.2"/>
  <cols>
    <col min="1" max="19" width="11.42578125" style="1" customWidth="1"/>
    <col min="20" max="26" width="9.140625" style="1"/>
    <col min="27" max="27" width="11.28515625" style="1" bestFit="1" customWidth="1"/>
    <col min="28" max="16384" width="9.140625" style="1"/>
  </cols>
  <sheetData>
    <row r="1" spans="1:27" ht="12.75" customHeight="1" x14ac:dyDescent="0.2">
      <c r="A1" s="88" t="s">
        <v>135</v>
      </c>
      <c r="H1" s="142" t="s">
        <v>93</v>
      </c>
      <c r="I1" s="142"/>
      <c r="J1" s="142"/>
      <c r="K1" s="142"/>
      <c r="AA1" s="2">
        <v>1</v>
      </c>
    </row>
    <row r="2" spans="1:27" ht="12.75" customHeight="1" x14ac:dyDescent="0.2">
      <c r="A2" s="102"/>
      <c r="B2" s="103"/>
      <c r="H2" s="142"/>
      <c r="I2" s="142"/>
      <c r="J2" s="142"/>
      <c r="K2" s="142"/>
    </row>
    <row r="4" spans="1:27" s="3" customFormat="1" ht="22.5" customHeight="1" x14ac:dyDescent="0.2"/>
    <row r="5" spans="1:27" s="4" customFormat="1" ht="27" customHeight="1" x14ac:dyDescent="0.2">
      <c r="C5" s="5">
        <v>2004</v>
      </c>
      <c r="D5" s="5">
        <v>2005</v>
      </c>
      <c r="E5" s="5">
        <v>2006</v>
      </c>
      <c r="F5" s="5">
        <v>2007</v>
      </c>
      <c r="G5" s="5">
        <v>2008</v>
      </c>
      <c r="H5" s="5">
        <v>2009</v>
      </c>
      <c r="I5" s="5">
        <v>2010</v>
      </c>
      <c r="J5" s="5">
        <v>2011</v>
      </c>
      <c r="K5" s="5">
        <v>2012</v>
      </c>
      <c r="L5" s="5">
        <v>2013</v>
      </c>
    </row>
    <row r="6" spans="1:27" s="4" customFormat="1" ht="27" customHeight="1" x14ac:dyDescent="0.2">
      <c r="A6" s="5" t="s">
        <v>1</v>
      </c>
    </row>
    <row r="7" spans="1:27" s="3" customFormat="1" ht="15" customHeight="1" x14ac:dyDescent="0.2">
      <c r="A7" s="3" t="s">
        <v>2</v>
      </c>
      <c r="C7" s="6">
        <f>BE!C7+BG!C7+CZ!C7+DK!C7+DE!C7+EE!C7+IE!C7+EL!C7+ES!C7+FR!C7+HR!C7+IT!C7+CY!C7+LV!C7+LT!C7+LU!C7+HU!C7+MT!C7+NL!C7+AT!C7+PL!C7+PT!C7+RO!C7+SI!C7+SK!C7+FI!C7+SE!C7+UK!C7</f>
        <v>29537.280251297063</v>
      </c>
      <c r="D7" s="6">
        <f>BE!D7+BG!D7+CZ!D7+DK!D7+DE!D7+EE!D7+IE!D7+EL!D7+ES!D7+FR!D7+HR!D7+IT!D7+CY!D7+LV!D7+LT!D7+LU!D7+HU!D7+MT!D7+NL!D7+AT!D7+PL!D7+PT!D7+RO!D7+SI!D7+SK!D7+FI!D7+SE!D7+UK!D7</f>
        <v>29581.623059498455</v>
      </c>
      <c r="E7" s="6">
        <f>BE!E7+BG!E7+CZ!E7+DK!E7+DE!E7+EE!E7+IE!E7+EL!E7+ES!E7+FR!E7+HR!E7+IT!E7+CY!E7+LV!E7+LT!E7+LU!E7+HU!E7+MT!E7+NL!E7+AT!E7+PL!E7+PT!E7+RO!E7+SI!E7+SK!E7+FI!E7+SE!E7+UK!E7</f>
        <v>29471.032153013904</v>
      </c>
      <c r="F7" s="6">
        <f>BE!F7+BG!F7+CZ!F7+DK!F7+DE!F7+EE!F7+IE!F7+EL!F7+ES!F7+FR!F7+HR!F7+IT!F7+CY!F7+LV!F7+LT!F7+LU!F7+HU!F7+MT!F7+NL!F7+AT!F7+PL!F7+PT!F7+RO!F7+SI!F7+SK!F7+FI!F7+SE!F7+UK!F7</f>
        <v>29561.861701815353</v>
      </c>
      <c r="G7" s="6">
        <f>BE!G7+BG!G7+CZ!G7+DK!G7+DE!G7+EE!G7+IE!G7+EL!G7+ES!G7+FR!G7+HR!G7+IT!G7+CY!G7+LV!G7+LT!G7+LU!G7+HU!G7+MT!G7+NL!G7+AT!G7+PL!G7+PT!G7+RO!G7+SI!G7+SK!G7+FI!G7+SE!G7+UK!G7</f>
        <v>29586.083230217027</v>
      </c>
      <c r="H7" s="6">
        <f>BE!H7+BG!H7+CZ!H7+DK!H7+DE!H7+EE!H7+IE!H7+EL!H7+ES!H7+FR!H7+HR!H7+IT!H7+CY!H7+LV!H7+LT!H7+LU!H7+HU!H7+MT!H7+NL!H7+AT!H7+PL!H7+PT!H7+RO!H7+SI!H7+SK!H7+FI!H7+SE!H7+UK!H7</f>
        <v>29690.320608967286</v>
      </c>
      <c r="I7" s="6">
        <f>BE!I7+BG!I7+CZ!I7+DK!I7+DE!I7+EE!I7+IE!I7+EL!I7+ES!I7+FR!I7+HR!I7+IT!I7+CY!I7+LV!I7+LT!I7+LU!I7+HU!I7+MT!I7+NL!I7+AT!I7+PL!I7+PT!I7+RO!I7+SI!I7+SK!I7+FI!I7+SE!I7+UK!I7</f>
        <v>29994.679886561335</v>
      </c>
      <c r="J7" s="6">
        <f>BE!J7+BG!J7+CZ!J7+DK!J7+DE!J7+EE!J7+IE!J7+EL!J7+ES!J7+FR!J7+HR!J7+IT!J7+CY!J7+LV!J7+LT!J7+LU!J7+HU!J7+MT!J7+NL!J7+AT!J7+PL!J7+PT!J7+RO!J7+SI!J7+SK!J7+FI!J7+SE!J7+UK!J7</f>
        <v>29958.31884805753</v>
      </c>
      <c r="K7" s="6">
        <f>BE!K7+BG!K7+CZ!K7+DK!K7+DE!K7+EE!K7+IE!K7+EL!K7+ES!K7+FR!K7+HR!K7+IT!K7+CY!K7+LV!K7+LT!K7+LU!K7+HU!K7+MT!K7+NL!K7+AT!K7+PL!K7+PT!K7+RO!K7+SI!K7+SK!K7+FI!K7+SE!K7+UK!K7</f>
        <v>29821.682451899746</v>
      </c>
      <c r="L7" s="6">
        <f>BE!L7+BG!L7+CZ!L7+DK!L7+DE!L7+EE!L7+IE!L7+EL!L7+ES!L7+FR!L7+HR!L7+IT!L7+CY!L7+LV!L7+LT!L7+LU!L7+HU!L7+MT!L7+NL!L7+AT!L7+PL!L7+PT!L7+RO!L7+SI!L7+SK!L7+FI!L7+SE!L7+UK!L7</f>
        <v>29987.155533230569</v>
      </c>
    </row>
    <row r="8" spans="1:27" s="3" customFormat="1" ht="15" customHeight="1" x14ac:dyDescent="0.2">
      <c r="A8" s="3" t="s">
        <v>3</v>
      </c>
      <c r="C8" s="6">
        <f>BE!C8+BG!C8+CZ!C8+DK!C8+DE!C8+EE!C8+IE!C8+EL!C8+ES!C8+FR!C8+HR!C8+IT!C8+CY!C8+LV!C8+LT!C8+LU!C8+HU!C8+MT!C8+NL!C8+AT!C8+PL!C8+PT!C8+RO!C8+SI!C8+SK!C8+FI!C8+SE!C8+UK!C8</f>
        <v>4943.8219721642845</v>
      </c>
      <c r="D8" s="6">
        <f>BE!D8+BG!D8+CZ!D8+DK!D8+DE!D8+EE!D8+IE!D8+EL!D8+ES!D8+FR!D8+HR!D8+IT!D8+CY!D8+LV!D8+LT!D8+LU!D8+HU!D8+MT!D8+NL!D8+AT!D8+PL!D8+PT!D8+RO!D8+SI!D8+SK!D8+FI!D8+SE!D8+UK!D8</f>
        <v>5957.5767658296645</v>
      </c>
      <c r="E8" s="6">
        <f>BE!E8+BG!E8+CZ!E8+DK!E8+DE!E8+EE!E8+IE!E8+EL!E8+ES!E8+FR!E8+HR!E8+IT!E8+CY!E8+LV!E8+LT!E8+LU!E8+HU!E8+MT!E8+NL!E8+AT!E8+PL!E8+PT!E8+RO!E8+SI!E8+SK!E8+FI!E8+SE!E8+UK!E8</f>
        <v>7097.8904969885007</v>
      </c>
      <c r="F8" s="6">
        <f>BE!F8+BG!F8+CZ!F8+DK!F8+DE!F8+EE!F8+IE!F8+EL!F8+ES!F8+FR!F8+HR!F8+IT!F8+CY!F8+LV!F8+LT!F8+LU!F8+HU!F8+MT!F8+NL!F8+AT!F8+PL!F8+PT!F8+RO!F8+SI!F8+SK!F8+FI!F8+SE!F8+UK!F8</f>
        <v>8563.9784437442686</v>
      </c>
      <c r="G8" s="6">
        <f>BE!G8+BG!G8+CZ!G8+DK!G8+DE!G8+EE!G8+IE!G8+EL!G8+ES!G8+FR!G8+HR!G8+IT!G8+CY!G8+LV!G8+LT!G8+LU!G8+HU!G8+MT!G8+NL!G8+AT!G8+PL!G8+PT!G8+RO!G8+SI!G8+SK!G8+FI!G8+SE!G8+UK!G8</f>
        <v>10123.795860734041</v>
      </c>
      <c r="H8" s="6">
        <f>BE!H8+BG!H8+CZ!H8+DK!H8+DE!H8+EE!H8+IE!H8+EL!H8+ES!H8+FR!H8+HR!H8+IT!H8+CY!H8+LV!H8+LT!H8+LU!H8+HU!H8+MT!H8+NL!H8+AT!H8+PL!H8+PT!H8+RO!H8+SI!H8+SK!H8+FI!H8+SE!H8+UK!H8</f>
        <v>11686.249024251412</v>
      </c>
      <c r="I8" s="6">
        <f>BE!I8+BG!I8+CZ!I8+DK!I8+DE!I8+EE!I8+IE!I8+EL!I8+ES!I8+FR!I8+HR!I8+IT!I8+CY!I8+LV!I8+LT!I8+LU!I8+HU!I8+MT!I8+NL!I8+AT!I8+PL!I8+PT!I8+RO!I8+SI!I8+SK!I8+FI!I8+SE!I8+UK!I8</f>
        <v>13272.291837188255</v>
      </c>
      <c r="J8" s="6">
        <f>BE!J8+BG!J8+CZ!J8+DK!J8+DE!J8+EE!J8+IE!J8+EL!J8+ES!J8+FR!J8+HR!J8+IT!J8+CY!J8+LV!J8+LT!J8+LU!J8+HU!J8+MT!J8+NL!J8+AT!J8+PL!J8+PT!J8+RO!J8+SI!J8+SK!J8+FI!J8+SE!J8+UK!J8</f>
        <v>15069.521936034689</v>
      </c>
      <c r="K8" s="6">
        <f>BE!K8+BG!K8+CZ!K8+DK!K8+DE!K8+EE!K8+IE!K8+EL!K8+ES!K8+FR!K8+HR!K8+IT!K8+CY!K8+LV!K8+LT!K8+LU!K8+HU!K8+MT!K8+NL!K8+AT!K8+PL!K8+PT!K8+RO!K8+SI!K8+SK!K8+FI!K8+SE!K8+UK!K8</f>
        <v>17076.742072873669</v>
      </c>
      <c r="L8" s="6">
        <f>BE!L8+BG!L8+CZ!L8+DK!L8+DE!L8+EE!L8+IE!L8+EL!L8+ES!L8+FR!L8+HR!L8+IT!L8+CY!L8+LV!L8+LT!L8+LU!L8+HU!L8+MT!L8+NL!L8+AT!L8+PL!L8+PT!L8+RO!L8+SI!L8+SK!L8+FI!L8+SE!L8+UK!L8</f>
        <v>19390.185202206139</v>
      </c>
    </row>
    <row r="9" spans="1:27" s="3" customFormat="1" ht="15" customHeight="1" x14ac:dyDescent="0.2">
      <c r="A9" s="3" t="s">
        <v>4</v>
      </c>
      <c r="C9" s="6">
        <f>BE!C9+BG!C9+CZ!C9+DK!C9+DE!C9+EE!C9+IE!C9+EL!C9+ES!C9+FR!C9+HR!C9+IT!C9+CY!C9+LV!C9+LT!C9+LU!C9+HU!C9+MT!C9+NL!C9+AT!C9+PL!C9+PT!C9+RO!C9+SI!C9+SK!C9+FI!C9+SE!C9+UK!C9</f>
        <v>62.431556319862416</v>
      </c>
      <c r="D9" s="6">
        <f>BE!D9+BG!D9+CZ!D9+DK!D9+DE!D9+EE!D9+IE!D9+EL!D9+ES!D9+FR!D9+HR!D9+IT!D9+CY!D9+LV!D9+LT!D9+LU!D9+HU!D9+MT!D9+NL!D9+AT!D9+PL!D9+PT!D9+RO!D9+SI!D9+SK!D9+FI!D9+SE!D9+UK!D9</f>
        <v>125.45408426483232</v>
      </c>
      <c r="E9" s="6">
        <f>BE!E9+BG!E9+CZ!E9+DK!E9+DE!E9+EE!E9+IE!E9+EL!E9+ES!E9+FR!E9+HR!E9+IT!E9+CY!E9+LV!E9+LT!E9+LU!E9+HU!E9+MT!E9+NL!E9+AT!E9+PL!E9+PT!E9+RO!E9+SI!E9+SK!E9+FI!E9+SE!E9+UK!E9</f>
        <v>214.33361994840925</v>
      </c>
      <c r="F9" s="6">
        <f>BE!F9+BG!F9+CZ!F9+DK!F9+DE!F9+EE!F9+IE!F9+EL!F9+ES!F9+FR!F9+HR!F9+IT!F9+CY!F9+LV!F9+LT!F9+LU!F9+HU!F9+MT!F9+NL!F9+AT!F9+PL!F9+PT!F9+RO!F9+SI!F9+SK!F9+FI!F9+SE!F9+UK!F9</f>
        <v>325.05451418744622</v>
      </c>
      <c r="G9" s="6">
        <f>BE!G9+BG!G9+CZ!G9+DK!G9+DE!G9+EE!G9+IE!G9+EL!G9+ES!G9+FR!G9+HR!G9+IT!G9+CY!G9+LV!G9+LT!G9+LU!G9+HU!G9+MT!G9+NL!G9+AT!G9+PL!G9+PT!G9+RO!G9+SI!G9+SK!G9+FI!G9+SE!G9+UK!G9</f>
        <v>640.58873602751521</v>
      </c>
      <c r="H9" s="6">
        <f>BE!H9+BG!H9+CZ!H9+DK!H9+DE!H9+EE!H9+IE!H9+EL!H9+ES!H9+FR!H9+HR!H9+IT!H9+CY!H9+LV!H9+LT!H9+LU!H9+HU!H9+MT!H9+NL!H9+AT!H9+PL!H9+PT!H9+RO!H9+SI!H9+SK!H9+FI!H9+SE!H9+UK!H9</f>
        <v>1214.4792777300086</v>
      </c>
      <c r="I9" s="6">
        <f>BE!I9+BG!I9+CZ!I9+DK!I9+DE!I9+EE!I9+IE!I9+EL!I9+ES!I9+FR!I9+HR!I9+IT!I9+CY!I9+LV!I9+LT!I9+LU!I9+HU!I9+MT!I9+NL!I9+AT!I9+PL!I9+PT!I9+RO!I9+SI!I9+SK!I9+FI!I9+SE!I9+UK!I9</f>
        <v>2000.7124677558038</v>
      </c>
      <c r="J9" s="6">
        <f>BE!J9+BG!J9+CZ!J9+DK!J9+DE!J9+EE!J9+IE!J9+EL!J9+ES!J9+FR!J9+HR!J9+IT!J9+CY!J9+LV!J9+LT!J9+LU!J9+HU!J9+MT!J9+NL!J9+AT!J9+PL!J9+PT!J9+RO!J9+SI!J9+SK!J9+FI!J9+SE!J9+UK!J9</f>
        <v>4065.3652622527948</v>
      </c>
      <c r="K9" s="6">
        <f>BE!K9+BG!K9+CZ!K9+DK!K9+DE!K9+EE!K9+IE!K9+EL!K9+ES!K9+FR!K9+HR!K9+IT!K9+CY!K9+LV!K9+LT!K9+LU!K9+HU!K9+MT!K9+NL!K9+AT!K9+PL!K9+PT!K9+RO!K9+SI!K9+SK!K9+FI!K9+SE!K9+UK!K9</f>
        <v>6119.9570937231283</v>
      </c>
      <c r="L9" s="6">
        <f>BE!L9+BG!L9+CZ!L9+DK!L9+DE!L9+EE!L9+IE!L9+EL!L9+ES!L9+FR!L9+HR!L9+IT!L9+CY!L9+LV!L9+LT!L9+LU!L9+HU!L9+MT!L9+NL!L9+AT!L9+PL!L9+PT!L9+RO!L9+SI!L9+SK!L9+FI!L9+SE!L9+UK!L9</f>
        <v>7331.0712811693884</v>
      </c>
    </row>
    <row r="10" spans="1:27" s="3" customFormat="1" ht="15" customHeight="1" x14ac:dyDescent="0.2">
      <c r="A10" s="3" t="s">
        <v>5</v>
      </c>
      <c r="C10" s="6">
        <f>BE!C10+BG!C10+CZ!C10+DK!C10+DE!C10+EE!C10+IE!C10+EL!C10+ES!C10+FR!C10+HR!C10+IT!C10+CY!C10+LV!C10+LT!C10+LU!C10+HU!C10+MT!C10+NL!C10+AT!C10+PL!C10+PT!C10+RO!C10+SI!C10+SK!C10+FI!C10+SE!C10+UK!C10</f>
        <v>3259.968873602751</v>
      </c>
      <c r="D10" s="6">
        <f>BE!D10+BG!D10+CZ!D10+DK!D10+DE!D10+EE!D10+IE!D10+EL!D10+ES!D10+FR!D10+HR!D10+IT!D10+CY!D10+LV!D10+LT!D10+LU!D10+HU!D10+MT!D10+NL!D10+AT!D10+PL!D10+PT!D10+RO!D10+SI!D10+SK!D10+FI!D10+SE!D10+UK!D10</f>
        <v>3765.9787618228715</v>
      </c>
      <c r="E10" s="6">
        <f>BE!E10+BG!E10+CZ!E10+DK!E10+DE!E10+EE!E10+IE!E10+EL!E10+ES!E10+FR!E10+HR!E10+IT!E10+CY!E10+LV!E10+LT!E10+LU!E10+HU!E10+MT!E10+NL!E10+AT!E10+PL!E10+PT!E10+RO!E10+SI!E10+SK!E10+FI!E10+SE!E10+UK!E10</f>
        <v>4162.2776440240759</v>
      </c>
      <c r="F10" s="6">
        <f>BE!F10+BG!F10+CZ!F10+DK!F10+DE!F10+EE!F10+IE!F10+EL!F10+ES!F10+FR!F10+HR!F10+IT!F10+CY!F10+LV!F10+LT!F10+LU!F10+HU!F10+MT!F10+NL!F10+AT!F10+PL!F10+PT!F10+RO!F10+SI!F10+SK!F10+FI!F10+SE!F10+UK!F10</f>
        <v>4363.4617368873596</v>
      </c>
      <c r="G10" s="6">
        <f>BE!G10+BG!G10+CZ!G10+DK!G10+DE!G10+EE!G10+IE!G10+EL!G10+ES!G10+FR!G10+HR!G10+IT!G10+CY!G10+LV!G10+LT!G10+LU!G10+HU!G10+MT!G10+NL!G10+AT!G10+PL!G10+PT!G10+RO!G10+SI!G10+SK!G10+FI!G10+SE!G10+UK!G10</f>
        <v>4829.6399828030953</v>
      </c>
      <c r="H10" s="6">
        <f>BE!H10+BG!H10+CZ!H10+DK!H10+DE!H10+EE!H10+IE!H10+EL!H10+ES!H10+FR!H10+HR!H10+IT!H10+CY!H10+LV!H10+LT!H10+LU!H10+HU!H10+MT!H10+NL!H10+AT!H10+PL!H10+PT!H10+RO!H10+SI!H10+SK!H10+FI!H10+SE!H10+UK!H10</f>
        <v>5235.4505588993989</v>
      </c>
      <c r="I10" s="6">
        <f>BE!I10+BG!I10+CZ!I10+DK!I10+DE!I10+EE!I10+IE!I10+EL!I10+ES!I10+FR!I10+HR!I10+IT!I10+CY!I10+LV!I10+LT!I10+LU!I10+HU!I10+MT!I10+NL!I10+AT!I10+PL!I10+PT!I10+RO!I10+SI!I10+SK!I10+FI!I10+SE!I10+UK!I10</f>
        <v>6029.4936371453132</v>
      </c>
      <c r="J10" s="6">
        <f>BE!J10+BG!J10+CZ!J10+DK!J10+DE!J10+EE!J10+IE!J10+EL!J10+ES!J10+FR!J10+HR!J10+IT!J10+CY!J10+LV!J10+LT!J10+LU!J10+HU!J10+MT!J10+NL!J10+AT!J10+PL!J10+PT!J10+RO!J10+SI!J10+SK!J10+FI!J10+SE!J10+UK!J10</f>
        <v>6325.8565778159928</v>
      </c>
      <c r="K10" s="6">
        <f>BE!K10+BG!K10+CZ!K10+DK!K10+DE!K10+EE!K10+IE!K10+EL!K10+ES!K10+FR!K10+HR!K10+IT!K10+CY!K10+LV!K10+LT!K10+LU!K10+HU!K10+MT!K10+NL!K10+AT!K10+PL!K10+PT!K10+RO!K10+SI!K10+SK!K10+FI!K10+SE!K10+UK!K10</f>
        <v>6894.2873602751506</v>
      </c>
      <c r="L10" s="6">
        <f>BE!L10+BG!L10+CZ!L10+DK!L10+DE!L10+EE!L10+IE!L10+EL!L10+ES!L10+FR!L10+HR!L10+IT!L10+CY!L10+LV!L10+LT!L10+LU!L10+HU!L10+MT!L10+NL!L10+AT!L10+PL!L10+PT!L10+RO!L10+SI!L10+SK!L10+FI!L10+SE!L10+UK!L10</f>
        <v>7007.5917454858118</v>
      </c>
    </row>
    <row r="11" spans="1:27" s="3" customFormat="1" ht="15" customHeight="1" x14ac:dyDescent="0.2">
      <c r="A11" s="3" t="s">
        <v>6</v>
      </c>
      <c r="C11" s="6">
        <f>BE!C11+BG!C11+CZ!C11+DK!C11+DE!C11+EE!C11+IE!C11+EL!C11+ES!C11+FR!C11+HR!C11+IT!C11+CY!C11+LV!C11+LT!C11+LU!C11+HU!C11+MT!C11+NL!C11+AT!C11+PL!C11+PT!C11+RO!C11+SI!C11+SK!C11+FI!C11+SE!C11+UK!C11</f>
        <v>2413.2671055463998</v>
      </c>
      <c r="D11" s="6">
        <f>BE!D11+BG!D11+CZ!D11+DK!D11+DE!D11+EE!D11+IE!D11+EL!D11+ES!D11+FR!D11+HR!D11+IT!D11+CY!D11+LV!D11+LT!D11+LU!D11+HU!D11+MT!D11+NL!D11+AT!D11+PL!D11+PT!D11+RO!D11+SI!D11+SK!D11+FI!D11+SE!D11+UK!D11</f>
        <v>2764.8752642396116</v>
      </c>
      <c r="E11" s="6">
        <f>BE!E11+BG!E11+CZ!E11+DK!E11+DE!E11+EE!E11+IE!E11+EL!E11+ES!E11+FR!E11+HR!E11+IT!E11+CY!E11+LV!E11+LT!E11+LU!E11+HU!E11+MT!E11+NL!E11+AT!E11+PL!E11+PT!E11+RO!E11+SI!E11+SK!E11+FI!E11+SE!E11+UK!E11</f>
        <v>3173.2656998252996</v>
      </c>
      <c r="F11" s="6">
        <f>BE!F11+BG!F11+CZ!F11+DK!F11+DE!F11+EE!F11+IE!F11+EL!F11+ES!F11+FR!F11+HR!F11+IT!F11+CY!F11+LV!F11+LT!F11+LU!F11+HU!F11+MT!F11+NL!F11+AT!F11+PL!F11+PT!F11+RO!F11+SI!F11+SK!F11+FI!F11+SE!F11+UK!F11</f>
        <v>3737.7319165557838</v>
      </c>
      <c r="G11" s="6">
        <f>BE!G11+BG!G11+CZ!G11+DK!G11+DE!G11+EE!G11+IE!G11+EL!G11+ES!G11+FR!G11+HR!G11+IT!G11+CY!G11+LV!G11+LT!G11+LU!G11+HU!G11+MT!G11+NL!G11+AT!G11+PL!G11+PT!G11+RO!G11+SI!G11+SK!G11+FI!G11+SE!G11+UK!G11</f>
        <v>4103.0727898891873</v>
      </c>
      <c r="H11" s="6">
        <f>BE!H11+BG!H11+CZ!H11+DK!H11+DE!H11+EE!H11+IE!H11+EL!H11+ES!H11+FR!H11+HR!H11+IT!H11+CY!H11+LV!H11+LT!H11+LU!H11+HU!H11+MT!H11+NL!H11+AT!H11+PL!H11+PT!H11+RO!H11+SI!H11+SK!H11+FI!H11+SE!H11+UK!H11</f>
        <v>4544.7256542925234</v>
      </c>
      <c r="I11" s="7">
        <f>BE!I11+BG!I11+CZ!I11+DK!I11+DE!I11+EE!I11+IE!I11+EL!I11+ES!I11+FR!I11+HR!I11+IT!I11+CY!I11+LV!I11+LT!I11+LU!I11+HU!I11+MT!I11+NL!I11+AT!I11+PL!I11+PT!I11+RO!I11+SI!I11+SK!I11+FI!I11+SE!I11+UK!I11</f>
        <v>5151.8724240738929</v>
      </c>
      <c r="J11" s="6">
        <f>BE!J11+BG!J11+CZ!J11+DK!J11+DE!J11+EE!J11+IE!J11+EL!J11+ES!J11+FR!J11+HR!J11+IT!J11+CY!J11+LV!J11+LT!J11+LU!J11+HU!J11+MT!J11+NL!J11+AT!J11+PL!J11+PT!J11+RO!J11+SI!J11+SK!J11+FI!J11+SE!J11+UK!J11</f>
        <v>5637.0347577541506</v>
      </c>
      <c r="K11" s="6">
        <f>BE!K11+BG!K11+CZ!K11+DK!K11+DE!K11+EE!K11+IE!K11+EL!K11+ES!K11+FR!K11+HR!K11+IT!K11+CY!K11+LV!K11+LT!K11+LU!K11+HU!K11+MT!K11+NL!K11+AT!K11+PL!K11+PT!K11+RO!K11+SI!K11+SK!K11+FI!K11+SE!K11+UK!K11</f>
        <v>6413.0009825270718</v>
      </c>
      <c r="L11" s="6">
        <f>BE!L11+BG!L11+CZ!L11+DK!L11+DE!L11+EE!L11+IE!L11+EL!L11+ES!L11+FR!L11+HR!L11+IT!L11+CY!L11+LV!L11+LT!L11+LU!L11+HU!L11+MT!L11+NL!L11+AT!L11+PL!L11+PT!L11+RO!L11+SI!L11+SK!L11+FI!L11+SE!L11+UK!L11</f>
        <v>7044.0864662235035</v>
      </c>
    </row>
    <row r="12" spans="1:27" s="3" customFormat="1" ht="15" customHeight="1" x14ac:dyDescent="0.2">
      <c r="A12" s="8" t="s">
        <v>7</v>
      </c>
      <c r="B12" s="8"/>
      <c r="C12" s="9">
        <f>BE!C12+BG!C12+CZ!C12+DK!C12+DE!C12+EE!C12+IE!C12+EL!C12+ES!C12+FR!C12+HR!C12+IT!C12+CY!C12+LV!C12+LT!C12+LU!C12+HU!C12+MT!C12+NL!C12+AT!C12+PL!C12+PT!C12+RO!C12+SI!C12+SK!C12+FI!C12+SE!C12+UK!C12</f>
        <v>40216.769758930357</v>
      </c>
      <c r="D12" s="9">
        <f>BE!D12+BG!D12+CZ!D12+DK!D12+DE!D12+EE!D12+IE!D12+EL!D12+ES!D12+FR!D12+HR!D12+IT!D12+CY!D12+LV!D12+LT!D12+LU!D12+HU!D12+MT!D12+NL!D12+AT!D12+PL!D12+PT!D12+RO!D12+SI!D12+SK!D12+FI!D12+SE!D12+UK!D12</f>
        <v>42195.507935655434</v>
      </c>
      <c r="E12" s="9">
        <f>BE!E12+BG!E12+CZ!E12+DK!E12+DE!E12+EE!E12+IE!E12+EL!E12+ES!E12+FR!E12+HR!E12+IT!E12+CY!E12+LV!E12+LT!E12+LU!E12+HU!E12+MT!E12+NL!E12+AT!E12+PL!E12+PT!E12+RO!E12+SI!E12+SK!E12+FI!E12+SE!E12+UK!E12</f>
        <v>44118.799613800176</v>
      </c>
      <c r="F12" s="9">
        <f>BE!F12+BG!F12+CZ!F12+DK!F12+DE!F12+EE!F12+IE!F12+EL!F12+ES!F12+FR!F12+HR!F12+IT!F12+CY!F12+LV!F12+LT!F12+LU!F12+HU!F12+MT!F12+NL!F12+AT!F12+PL!F12+PT!F12+RO!F12+SI!F12+SK!F12+FI!F12+SE!F12+UK!F12</f>
        <v>46552.088313190216</v>
      </c>
      <c r="G12" s="9">
        <f>BE!G12+BG!G12+CZ!G12+DK!G12+DE!G12+EE!G12+IE!G12+EL!G12+ES!G12+FR!G12+HR!G12+IT!G12+CY!G12+LV!G12+LT!G12+LU!G12+HU!G12+MT!G12+NL!G12+AT!G12+PL!G12+PT!G12+RO!G12+SI!G12+SK!G12+FI!G12+SE!G12+UK!G12</f>
        <v>49283.180599670864</v>
      </c>
      <c r="H12" s="9">
        <f>BE!H12+BG!H12+CZ!H12+DK!H12+DE!H12+EE!H12+IE!H12+EL!H12+ES!H12+FR!H12+HR!H12+IT!H12+CY!H12+LV!H12+LT!H12+LU!H12+HU!H12+MT!H12+NL!H12+AT!H12+PL!H12+PT!H12+RO!H12+SI!H12+SK!H12+FI!H12+SE!H12+UK!H12</f>
        <v>52371.225124140619</v>
      </c>
      <c r="I12" s="9">
        <f>BE!I12+BG!I12+CZ!I12+DK!I12+DE!I12+EE!I12+IE!I12+EL!I12+ES!I12+FR!I12+HR!I12+IT!I12+CY!I12+LV!I12+LT!I12+LU!I12+HU!I12+MT!I12+NL!I12+AT!I12+PL!I12+PT!I12+RO!I12+SI!I12+SK!I12+FI!I12+SE!I12+UK!I12</f>
        <v>56449.050252724599</v>
      </c>
      <c r="J12" s="9">
        <f>BE!J12+BG!J12+CZ!J12+DK!J12+DE!J12+EE!J12+IE!J12+EL!J12+ES!J12+FR!J12+HR!J12+IT!J12+CY!J12+LV!J12+LT!J12+LU!J12+HU!J12+MT!J12+NL!J12+AT!J12+PL!J12+PT!J12+RO!J12+SI!J12+SK!J12+FI!J12+SE!J12+UK!J12</f>
        <v>61056.097381915155</v>
      </c>
      <c r="K12" s="9">
        <f>BE!K12+BG!K12+CZ!K12+DK!K12+DE!K12+EE!K12+IE!K12+EL!K12+ES!K12+FR!K12+HR!K12+IT!K12+CY!K12+LV!K12+LT!K12+LU!K12+HU!K12+MT!K12+NL!K12+AT!K12+PL!K12+PT!K12+RO!K12+SI!K12+SK!K12+FI!K12+SE!K12+UK!K12</f>
        <v>66325.669961298772</v>
      </c>
      <c r="L12" s="9">
        <f>BE!L12+BG!L12+CZ!L12+DK!L12+DE!L12+EE!L12+IE!L12+EL!L12+ES!L12+FR!L12+HR!L12+IT!L12+CY!L12+LV!L12+LT!L12+LU!L12+HU!L12+MT!L12+NL!L12+AT!L12+PL!L12+PT!L12+RO!L12+SI!L12+SK!L12+FI!L12+SE!L12+UK!L12</f>
        <v>70760.090228315399</v>
      </c>
    </row>
    <row r="13" spans="1:27" s="3" customFormat="1" ht="15" customHeight="1" x14ac:dyDescent="0.2">
      <c r="A13" s="3" t="s">
        <v>8</v>
      </c>
    </row>
    <row r="14" spans="1:27" s="3" customFormat="1" ht="15" customHeight="1" x14ac:dyDescent="0.2"/>
    <row r="15" spans="1:27" s="4" customFormat="1" ht="27" customHeight="1" x14ac:dyDescent="0.2">
      <c r="A15" s="5" t="s">
        <v>9</v>
      </c>
    </row>
    <row r="16" spans="1:27" s="3" customFormat="1" ht="15" customHeight="1" x14ac:dyDescent="0.2">
      <c r="A16" s="8" t="s">
        <v>10</v>
      </c>
      <c r="C16" s="9">
        <f>BE!C16+BG!C16+CZ!C16+DK!C16+DE!C16+EE!C16+IE!C16+EL!C16+ES!C16+FR!C16+HR!C16+IT!C16+CY!C16+LV!C16+LT!C16+LU!C16+HU!C16+MT!C16+NL!C16+AT!C16+PL!C16+PT!C16+RO!C16+SI!C16+SK!C16+FI!C16+SE!C16+UK!C16</f>
        <v>280815.39122957864</v>
      </c>
      <c r="D16" s="9">
        <f>BE!D16+BG!D16+CZ!D16+DK!D16+DE!D16+EE!D16+IE!D16+EL!D16+ES!D16+FR!D16+HR!D16+IT!D16+CY!D16+LV!D16+LT!D16+LU!D16+HU!D16+MT!D16+NL!D16+AT!D16+PL!D16+PT!D16+RO!D16+SI!D16+SK!D16+FI!D16+SE!D16+UK!D16</f>
        <v>284305.50300945831</v>
      </c>
      <c r="E16" s="9">
        <f>BE!E16+BG!E16+CZ!E16+DK!E16+DE!E16+EE!E16+IE!E16+EL!E16+ES!E16+FR!E16+HR!E16+IT!E16+CY!E16+LV!E16+LT!E16+LU!E16+HU!E16+MT!E16+NL!E16+AT!E16+PL!E16+PT!E16+RO!E16+SI!E16+SK!E16+FI!E16+SE!E16+UK!E16</f>
        <v>287560.87704213243</v>
      </c>
      <c r="F16" s="9">
        <f>BE!F16+BG!F16+CZ!F16+DK!F16+DE!F16+EE!F16+IE!F16+EL!F16+ES!F16+FR!F16+HR!F16+IT!F16+CY!F16+LV!F16+LT!F16+LU!F16+HU!F16+MT!F16+NL!F16+AT!F16+PL!F16+PT!F16+RO!F16+SI!F16+SK!F16+FI!F16+SE!F16+UK!F16</f>
        <v>289484.95270851249</v>
      </c>
      <c r="G16" s="9">
        <f>BE!G16+BG!G16+CZ!G16+DK!G16+DE!G16+EE!G16+IE!G16+EL!G16+ES!G16+FR!G16+HR!G16+IT!G16+CY!G16+LV!G16+LT!G16+LU!G16+HU!G16+MT!G16+NL!G16+AT!G16+PL!G16+PT!G16+RO!G16+SI!G16+SK!G16+FI!G16+SE!G16+UK!G16</f>
        <v>290492.51934651763</v>
      </c>
      <c r="H16" s="9">
        <f>BE!H16+BG!H16+CZ!H16+DK!H16+DE!H16+EE!H16+IE!H16+EL!H16+ES!H16+FR!H16+HR!H16+IT!H16+CY!H16+LV!H16+LT!H16+LU!H16+HU!H16+MT!H16+NL!H16+AT!H16+PL!H16+PT!H16+RO!H16+SI!H16+SK!H16+FI!H16+SE!H16+UK!H16</f>
        <v>276134.13585554599</v>
      </c>
      <c r="I16" s="9">
        <f>BE!I16+BG!I16+CZ!I16+DK!I16+DE!I16+EE!I16+IE!I16+EL!I16+ES!I16+FR!I16+HR!I16+IT!I16+CY!I16+LV!I16+LT!I16+LU!I16+HU!I16+MT!I16+NL!I16+AT!I16+PL!I16+PT!I16+RO!I16+SI!I16+SK!I16+FI!I16+SE!I16+UK!I16</f>
        <v>287329.06276870164</v>
      </c>
      <c r="J16" s="9">
        <f>BE!J16+BG!J16+CZ!J16+DK!J16+DE!J16+EE!J16+IE!J16+EL!J16+ES!J16+FR!J16+HR!J16+IT!J16+CY!J16+LV!J16+LT!J16+LU!J16+HU!J16+MT!J16+NL!J16+AT!J16+PL!J16+PT!J16+RO!J16+SI!J16+SK!J16+FI!J16+SE!J16+UK!J16</f>
        <v>281658.29750644887</v>
      </c>
      <c r="K16" s="9">
        <f>BE!K16+BG!K16+CZ!K16+DK!K16+DE!K16+EE!K16+IE!K16+EL!K16+ES!K16+FR!K16+HR!K16+IT!K16+CY!K16+LV!K16+LT!K16+LU!K16+HU!K16+MT!K16+NL!K16+AT!K16+PL!K16+PT!K16+RO!K16+SI!K16+SK!K16+FI!K16+SE!K16+UK!K16</f>
        <v>282441.53052450554</v>
      </c>
      <c r="L16" s="9">
        <f>BE!L16+BG!L16+CZ!L16+DK!L16+DE!L16+EE!L16+IE!L16+EL!L16+ES!L16+FR!L16+HR!L16+IT!L16+CY!L16+LV!L16+LT!L16+LU!L16+HU!L16+MT!L16+NL!L16+AT!L16+PL!L16+PT!L16+RO!L16+SI!L16+SK!L16+FI!L16+SE!L16+UK!L16</f>
        <v>278861.30696474633</v>
      </c>
    </row>
    <row r="17" spans="1:12" s="3" customFormat="1" ht="13.5" x14ac:dyDescent="0.2"/>
    <row r="18" spans="1:12" s="4" customFormat="1" ht="21" thickBot="1" x14ac:dyDescent="0.25">
      <c r="A18" s="10" t="s">
        <v>11</v>
      </c>
      <c r="B18" s="11"/>
      <c r="C18" s="12">
        <f>C12/C16</f>
        <v>0.14321426465564141</v>
      </c>
      <c r="D18" s="12">
        <f t="shared" ref="D18:L18" si="0">D12/D16</f>
        <v>0.14841607879201574</v>
      </c>
      <c r="E18" s="12">
        <f t="shared" si="0"/>
        <v>0.15342420731084375</v>
      </c>
      <c r="F18" s="12">
        <f t="shared" si="0"/>
        <v>0.16081004514270672</v>
      </c>
      <c r="G18" s="12">
        <f t="shared" si="0"/>
        <v>0.16965387167468779</v>
      </c>
      <c r="H18" s="12">
        <f t="shared" si="0"/>
        <v>0.18965864166659052</v>
      </c>
      <c r="I18" s="12">
        <f t="shared" si="0"/>
        <v>0.19646133150883446</v>
      </c>
      <c r="J18" s="12">
        <f t="shared" si="0"/>
        <v>0.21677365063430168</v>
      </c>
      <c r="K18" s="12">
        <f t="shared" si="0"/>
        <v>0.23482973569123944</v>
      </c>
      <c r="L18" s="12">
        <f t="shared" si="0"/>
        <v>0.2537465344278147</v>
      </c>
    </row>
    <row r="19" spans="1:12" s="3" customFormat="1" ht="13.5" x14ac:dyDescent="0.2"/>
    <row r="20" spans="1:12" s="4" customFormat="1" ht="20.25" x14ac:dyDescent="0.2">
      <c r="A20" s="5" t="s">
        <v>12</v>
      </c>
    </row>
    <row r="21" spans="1:12" s="3" customFormat="1" ht="13.5" x14ac:dyDescent="0.2">
      <c r="A21" s="3" t="s">
        <v>13</v>
      </c>
      <c r="C21" s="6">
        <f>BE!C21+BG!C21+CZ!C21+DK!C21+DE!C21+EE!C21+IE!C21+EL!C21+ES!C21+FR!C21+HR!C21+IT!C21+CY!C21+LV!C21+LT!C21+LU!C21+HU!C21+MT!C21+NL!C21+AT!C21+PL!C21+PT!C21+RO!C21+SI!C21+SK!C21+FI!C21+SE!C21+UK!C21</f>
        <v>30.782459157351674</v>
      </c>
      <c r="D21" s="6">
        <f>BE!D21+BG!D21+CZ!D21+DK!D21+DE!D21+EE!D21+IE!D21+EL!D21+ES!D21+FR!D21+HR!D21+IT!D21+CY!D21+LV!D21+LT!D21+LU!D21+HU!D21+MT!D21+NL!D21+AT!D21+PL!D21+PT!D21+RO!D21+SI!D21+SK!D21+FI!D21+SE!D21+UK!D21</f>
        <v>30.438521066208082</v>
      </c>
      <c r="E21" s="6">
        <f>BE!E21+BG!E21+CZ!E21+DK!E21+DE!E21+EE!E21+IE!E21+EL!E21+ES!E21+FR!E21+HR!E21+IT!E21+CY!E21+LV!E21+LT!E21+LU!E21+HU!E21+MT!E21+NL!E21+AT!E21+PL!E21+PT!E21+RO!E21+SI!E21+SK!E21+FI!E21+SE!E21+UK!E21</f>
        <v>31.04041272570937</v>
      </c>
      <c r="F21" s="6">
        <f>BE!F21+BG!F21+CZ!F21+DK!F21+DE!F21+EE!F21+IE!F21+EL!F21+ES!F21+FR!F21+HR!F21+IT!F21+CY!F21+LV!F21+LT!F21+LU!F21+HU!F21+MT!F21+NL!F21+AT!F21+PL!F21+PT!F21+RO!F21+SI!F21+SK!F21+FI!F21+SE!F21+UK!F21</f>
        <v>30.782459157351678</v>
      </c>
      <c r="G21" s="6">
        <f>BE!G21+BG!G21+CZ!G21+DK!G21+DE!G21+EE!G21+IE!G21+EL!G21+ES!G21+FR!G21+HR!G21+IT!G21+CY!G21+LV!G21+LT!G21+LU!G21+HU!G21+MT!G21+NL!G21+AT!G21+PL!G21+PT!G21+RO!G21+SI!G21+SK!G21+FI!G21+SE!G21+UK!G21</f>
        <v>30.954428202923474</v>
      </c>
      <c r="H21" s="6">
        <f>BE!H21+BG!H21+CZ!H21+DK!H21+DE!H21+EE!H21+IE!H21+EL!H21+ES!H21+FR!H21+HR!H21+IT!H21+CY!H21+LV!H21+LT!H21+LU!H21+HU!H21+MT!H21+NL!H21+AT!H21+PL!H21+PT!H21+RO!H21+SI!H21+SK!H21+FI!H21+SE!H21+UK!H21</f>
        <v>34.651762682717106</v>
      </c>
      <c r="I21" s="6">
        <f>BE!I21+BG!I21+CZ!I21+DK!I21+DE!I21+EE!I21+IE!I21+EL!I21+ES!I21+FR!I21+HR!I21+IT!I21+CY!I21+LV!I21+LT!I21+LU!I21+HU!I21+MT!I21+NL!I21+AT!I21+PL!I21+PT!I21+RO!I21+SI!I21+SK!I21+FI!I21+SE!I21+UK!I21</f>
        <v>58.985622067067929</v>
      </c>
      <c r="J21" s="6">
        <f>BE!J21+BG!J21+CZ!J21+DK!J21+DE!J21+EE!J21+IE!J21+EL!J21+ES!J21+FR!J21+HR!J21+IT!J21+CY!J21+LV!J21+LT!J21+LU!J21+HU!J21+MT!J21+NL!J21+AT!J21+PL!J21+PT!J21+RO!J21+SI!J21+SK!J21+FI!J21+SE!J21+UK!J21</f>
        <v>65.779547723129852</v>
      </c>
      <c r="K21" s="6">
        <f>BE!K21+BG!K21+CZ!K21+DK!K21+DE!K21+EE!K21+IE!K21+EL!K21+ES!K21+FR!K21+HR!K21+IT!K21+CY!K21+LV!K21+LT!K21+LU!K21+HU!K21+MT!K21+NL!K21+AT!K21+PL!K21+PT!K21+RO!K21+SI!K21+SK!K21+FI!K21+SE!K21+UK!K21</f>
        <v>63.458275950128986</v>
      </c>
      <c r="L21" s="6">
        <f>BE!L21+BG!L21+CZ!L21+DK!L21+DE!L21+EE!L21+IE!L21+EL!L21+ES!L21+FR!L21+HR!L21+IT!L21+CY!L21+LV!L21+LT!L21+LU!L21+HU!L21+MT!L21+NL!L21+AT!L21+PL!L21+PT!L21+RO!L21+SI!L21+SK!L21+FI!L21+SE!L21+UK!L21</f>
        <v>74.984677223559757</v>
      </c>
    </row>
    <row r="22" spans="1:12" s="3" customFormat="1" ht="13.5" x14ac:dyDescent="0.2">
      <c r="A22" s="3" t="s">
        <v>14</v>
      </c>
      <c r="C22" s="6">
        <f>BE!C22+BG!C22+CZ!C22+DK!C22+DE!C22+EE!C22+IE!C22+EL!C22+ES!C22+FR!C22+HR!C22+IT!C22+CY!C22+LV!C22+LT!C22+LU!C22+HU!C22+MT!C22+NL!C22+AT!C22+PL!C22+PT!C22+RO!C22+SI!C22+SK!C22+FI!C22+SE!C22+UK!C22</f>
        <v>5717.9707652622537</v>
      </c>
      <c r="D22" s="6">
        <f>BE!D22+BG!D22+CZ!D22+DK!D22+DE!D22+EE!D22+IE!D22+EL!D22+ES!D22+FR!D22+HR!D22+IT!D22+CY!D22+LV!D22+LT!D22+LU!D22+HU!D22+MT!D22+NL!D22+AT!D22+PL!D22+PT!D22+RO!D22+SI!D22+SK!D22+FI!D22+SE!D22+UK!D22</f>
        <v>5721.3241616509022</v>
      </c>
      <c r="E22" s="6">
        <f>BE!E22+BG!E22+CZ!E22+DK!E22+DE!E22+EE!E22+IE!E22+EL!E22+ES!E22+FR!E22+HR!E22+IT!E22+CY!E22+LV!E22+LT!E22+LU!E22+HU!E22+MT!E22+NL!E22+AT!E22+PL!E22+PT!E22+RO!E22+SI!E22+SK!E22+FI!E22+SE!E22+UK!E22</f>
        <v>5542.5623387790192</v>
      </c>
      <c r="F22" s="6">
        <f>BE!F22+BG!F22+CZ!F22+DK!F22+DE!F22+EE!F22+IE!F22+EL!F22+ES!F22+FR!F22+HR!F22+IT!F22+CY!F22+LV!F22+LT!F22+LU!F22+HU!F22+MT!F22+NL!F22+AT!F22+PL!F22+PT!F22+RO!F22+SI!F22+SK!F22+FI!F22+SE!F22+UK!F22</f>
        <v>5471.1951848667231</v>
      </c>
      <c r="G22" s="6">
        <f>BE!G22+BG!G22+CZ!G22+DK!G22+DE!G22+EE!G22+IE!G22+EL!G22+ES!G22+FR!G22+HR!G22+IT!G22+CY!G22+LV!G22+LT!G22+LU!G22+HU!G22+MT!G22+NL!G22+AT!G22+PL!G22+PT!G22+RO!G22+SI!G22+SK!G22+FI!G22+SE!G22+UK!G22</f>
        <v>5409.4582975064504</v>
      </c>
      <c r="H22" s="6">
        <f>BE!H22+BG!H22+CZ!H22+DK!H22+DE!H22+EE!H22+IE!H22+EL!H22+ES!H22+FR!H22+HR!H22+IT!H22+CY!H22+LV!H22+LT!H22+LU!H22+HU!H22+MT!H22+NL!H22+AT!H22+PL!H22+PT!H22+RO!H22+SI!H22+SK!H22+FI!H22+SE!H22+UK!H22</f>
        <v>5331.2983662940678</v>
      </c>
      <c r="I22" s="6">
        <f>BE!I22+BG!I22+CZ!I22+DK!I22+DE!I22+EE!I22+IE!I22+EL!I22+ES!I22+FR!I22+HR!I22+IT!I22+CY!I22+LV!I22+LT!I22+LU!I22+HU!I22+MT!I22+NL!I22+AT!I22+PL!I22+PT!I22+RO!I22+SI!I22+SK!I22+FI!I22+SE!I22+UK!I22</f>
        <v>5405.3308009767843</v>
      </c>
      <c r="J22" s="6">
        <f>BE!J22+BG!J22+CZ!J22+DK!J22+DE!J22+EE!J22+IE!J22+EL!J22+ES!J22+FR!J22+HR!J22+IT!J22+CY!J22+LV!J22+LT!J22+LU!J22+HU!J22+MT!J22+NL!J22+AT!J22+PL!J22+PT!J22+RO!J22+SI!J22+SK!J22+FI!J22+SE!J22+UK!J22</f>
        <v>5493.7217420447114</v>
      </c>
      <c r="K22" s="6">
        <f>BE!K22+BG!K22+CZ!K22+DK!K22+DE!K22+EE!K22+IE!K22+EL!K22+ES!K22+FR!K22+HR!K22+IT!K22+CY!K22+LV!K22+LT!K22+LU!K22+HU!K22+MT!K22+NL!K22+AT!K22+PL!K22+PT!K22+RO!K22+SI!K22+SK!K22+FI!K22+SE!K22+UK!K22</f>
        <v>5439.4651978245911</v>
      </c>
      <c r="L22" s="6">
        <f>BE!L22+BG!L22+CZ!L22+DK!L22+DE!L22+EE!L22+IE!L22+EL!L22+ES!L22+FR!L22+HR!L22+IT!L22+CY!L22+LV!L22+LT!L22+LU!L22+HU!L22+MT!L22+NL!L22+AT!L22+PL!L22+PT!L22+RO!L22+SI!L22+SK!L22+FI!L22+SE!L22+UK!L22</f>
        <v>5443.5879796981935</v>
      </c>
    </row>
    <row r="23" spans="1:12" s="3" customFormat="1" ht="13.5" x14ac:dyDescent="0.2">
      <c r="A23" s="3" t="s">
        <v>15</v>
      </c>
      <c r="C23" s="6">
        <f>BE!C23+BG!C23+CZ!C23+DK!C23+DE!C23+EE!C23+IE!C23+EL!C23+ES!C23+FR!C23+HR!C23+IT!C23+CY!C23+LV!C23+LT!C23+LU!C23+HU!C23+MT!C23+NL!C23+AT!C23+PL!C23+PT!C23+RO!C23+SI!C23+SK!C23+FI!C23+SE!C23+UK!C23</f>
        <v>1945.827722904357</v>
      </c>
      <c r="D23" s="6">
        <f>BE!D23+BG!D23+CZ!D23+DK!D23+DE!D23+EE!D23+IE!D23+EL!D23+ES!D23+FR!D23+HR!D23+IT!D23+CY!D23+LV!D23+LT!D23+LU!D23+HU!D23+MT!D23+NL!D23+AT!D23+PL!D23+PT!D23+RO!D23+SI!D23+SK!D23+FI!D23+SE!D23+UK!D23</f>
        <v>3240.1966629103522</v>
      </c>
      <c r="E23" s="6">
        <f>BE!E23+BG!E23+CZ!E23+DK!E23+DE!E23+EE!E23+IE!E23+EL!E23+ES!E23+FR!E23+HR!E23+IT!E23+CY!E23+LV!E23+LT!E23+LU!E23+HU!E23+MT!E23+NL!E23+AT!E23+PL!E23+PT!E23+RO!E23+SI!E23+SK!E23+FI!E23+SE!E23+UK!E23</f>
        <v>5459.5446017128161</v>
      </c>
      <c r="F23" s="6">
        <f>BE!F23+BG!F23+CZ!F23+DK!F23+DE!F23+EE!F23+IE!F23+EL!F23+ES!F23+FR!F23+HR!F23+IT!F23+CY!F23+LV!F23+LT!F23+LU!F23+HU!F23+MT!F23+NL!F23+AT!F23+PL!F23+PT!F23+RO!F23+SI!F23+SK!F23+FI!F23+SE!F23+UK!F23</f>
        <v>7745.2641737339482</v>
      </c>
      <c r="G23" s="6">
        <f>BE!G23+BG!G23+CZ!G23+DK!G23+DE!G23+EE!G23+IE!G23+EL!G23+ES!G23+FR!G23+HR!G23+IT!G23+CY!G23+LV!G23+LT!G23+LU!G23+HU!G23+MT!G23+NL!G23+AT!G23+PL!G23+PT!G23+RO!G23+SI!G23+SK!G23+FI!G23+SE!G23+UK!G23</f>
        <v>9925.7112582824338</v>
      </c>
      <c r="H23" s="6">
        <f>BE!H23+BG!H23+CZ!H23+DK!H23+DE!H23+EE!H23+IE!H23+EL!H23+ES!H23+FR!H23+HR!H23+IT!H23+CY!H23+LV!H23+LT!H23+LU!H23+HU!H23+MT!H23+NL!H23+AT!H23+PL!H23+PT!H23+RO!H23+SI!H23+SK!H23+FI!H23+SE!H23+UK!H23</f>
        <v>11769.944862613338</v>
      </c>
      <c r="I23" s="6">
        <f>BE!I23+BG!I23+CZ!I23+DK!I23+DE!I23+EE!I23+IE!I23+EL!I23+ES!I23+FR!I23+HR!I23+IT!I23+CY!I23+LV!I23+LT!I23+LU!I23+HU!I23+MT!I23+NL!I23+AT!I23+PL!I23+PT!I23+RO!I23+SI!I23+SK!I23+FI!I23+SE!I23+UK!I23</f>
        <v>13200.406770769136</v>
      </c>
      <c r="J23" s="6">
        <f>BE!J23+BG!J23+CZ!J23+DK!J23+DE!J23+EE!J23+IE!J23+EL!J23+ES!J23+FR!J23+HR!J23+IT!J23+CY!J23+LV!J23+LT!J23+LU!J23+HU!J23+MT!J23+NL!J23+AT!J23+PL!J23+PT!J23+RO!J23+SI!J23+SK!J23+FI!J23+SE!J23+UK!J23</f>
        <v>13726.475751538113</v>
      </c>
      <c r="K23" s="6">
        <f>BE!K23+BG!K23+CZ!K23+DK!K23+DE!K23+EE!K23+IE!K23+EL!K23+ES!K23+FR!K23+HR!K23+IT!K23+CY!K23+LV!K23+LT!K23+LU!K23+HU!K23+MT!K23+NL!K23+AT!K23+PL!K23+PT!K23+RO!K23+SI!K23+SK!K23+FI!K23+SE!K23+UK!K23</f>
        <v>14510.919496607754</v>
      </c>
      <c r="L23" s="6">
        <f>BE!L23+BG!L23+CZ!L23+DK!L23+DE!L23+EE!L23+IE!L23+EL!L23+ES!L23+FR!L23+HR!L23+IT!L23+CY!L23+LV!L23+LT!L23+LU!L23+HU!L23+MT!L23+NL!L23+AT!L23+PL!L23+PT!L23+RO!L23+SI!L23+SK!L23+FI!L23+SE!L23+UK!L23</f>
        <v>13257.85866392836</v>
      </c>
    </row>
    <row r="24" spans="1:12" s="3" customFormat="1" ht="13.5" x14ac:dyDescent="0.2">
      <c r="A24" s="3" t="s">
        <v>16</v>
      </c>
      <c r="C24" s="6">
        <f>BE!C24+BG!C24+CZ!C24+DK!C24+DE!C24+EE!C24+IE!C24+EL!C24+ES!C24+FR!C24+HR!C24+IT!C24+CY!C24+LV!C24+LT!C24+LU!C24+HU!C24+MT!C24+NL!C24+AT!C24+PL!C24+PT!C24+RO!C24+SI!C24+SK!C24+FI!C24+SE!C24+UK!C24</f>
        <v>1945.827722904357</v>
      </c>
      <c r="D24" s="6">
        <f>BE!D24+BG!D24+CZ!D24+DK!D24+DE!D24+EE!D24+IE!D24+EL!D24+ES!D24+FR!D24+HR!D24+IT!D24+CY!D24+LV!D24+LT!D24+LU!D24+HU!D24+MT!D24+NL!D24+AT!D24+PL!D24+PT!D24+RO!D24+SI!D24+SK!D24+FI!D24+SE!D24+UK!D24</f>
        <v>3240.1966629103522</v>
      </c>
      <c r="E24" s="6">
        <f>BE!E24+BG!E24+CZ!E24+DK!E24+DE!E24+EE!E24+IE!E24+EL!E24+ES!E24+FR!E24+HR!E24+IT!E24+CY!E24+LV!E24+LT!E24+LU!E24+HU!E24+MT!E24+NL!E24+AT!E24+PL!E24+PT!E24+RO!E24+SI!E24+SK!E24+FI!E24+SE!E24+UK!E24</f>
        <v>5459.5446017128161</v>
      </c>
      <c r="F24" s="6">
        <f>BE!F24+BG!F24+CZ!F24+DK!F24+DE!F24+EE!F24+IE!F24+EL!F24+ES!F24+FR!F24+HR!F24+IT!F24+CY!F24+LV!F24+LT!F24+LU!F24+HU!F24+MT!F24+NL!F24+AT!F24+PL!F24+PT!F24+RO!F24+SI!F24+SK!F24+FI!F24+SE!F24+UK!F24</f>
        <v>7745.2641737339482</v>
      </c>
      <c r="G24" s="6">
        <f>BE!G24+BG!G24+CZ!G24+DK!G24+DE!G24+EE!G24+IE!G24+EL!G24+ES!G24+FR!G24+HR!G24+IT!G24+CY!G24+LV!G24+LT!G24+LU!G24+HU!G24+MT!G24+NL!G24+AT!G24+PL!G24+PT!G24+RO!G24+SI!G24+SK!G24+FI!G24+SE!G24+UK!G24</f>
        <v>9925.7112582824338</v>
      </c>
      <c r="H24" s="6">
        <f>BE!H24+BG!H24+CZ!H24+DK!H24+DE!H24+EE!H24+IE!H24+EL!H24+ES!H24+FR!H24+HR!H24+IT!H24+CY!H24+LV!H24+LT!H24+LU!H24+HU!H24+MT!H24+NL!H24+AT!H24+PL!H24+PT!H24+RO!H24+SI!H24+SK!H24+FI!H24+SE!H24+UK!H24</f>
        <v>11769.944862613338</v>
      </c>
      <c r="I24" s="7">
        <f>BE!I24+BG!I24+CZ!I24+DK!I24+DE!I24+EE!I24+IE!I24+EL!I24+ES!I24+FR!I24+HR!I24+IT!I24+CY!I24+LV!I24+LT!I24+LU!I24+HU!I24+MT!I24+NL!I24+AT!I24+PL!I24+PT!I24+RO!I24+SI!I24+SK!I24+FI!I24+SE!I24+UK!I24</f>
        <v>13200.406770769136</v>
      </c>
      <c r="J24" s="6">
        <f>BE!J24+BG!J24+CZ!J24+DK!J24+DE!J24+EE!J24+IE!J24+EL!J24+ES!J24+FR!J24+HR!J24+IT!J24+CY!J24+LV!J24+LT!J24+LU!J24+HU!J24+MT!J24+NL!J24+AT!J24+PL!J24+PT!J24+RO!J24+SI!J24+SK!J24+FI!J24+SE!J24+UK!J24</f>
        <v>8376.7913115608917</v>
      </c>
      <c r="K24" s="6">
        <f>BE!K24+BG!K24+CZ!K24+DK!K24+DE!K24+EE!K24+IE!K24+EL!K24+ES!K24+FR!K24+HR!K24+IT!K24+CY!K24+LV!K24+LT!K24+LU!K24+HU!K24+MT!K24+NL!K24+AT!K24+PL!K24+PT!K24+RO!K24+SI!K24+SK!K24+FI!K24+SE!K24+UK!K24</f>
        <v>11595.484828989032</v>
      </c>
      <c r="L24" s="6">
        <f>BE!L24+BG!L24+CZ!L24+DK!L24+DE!L24+EE!L24+IE!L24+EL!L24+ES!L24+FR!L24+HR!L24+IT!L24+CY!L24+LV!L24+LT!L24+LU!L24+HU!L24+MT!L24+NL!L24+AT!L24+PL!L24+PT!L24+RO!L24+SI!L24+SK!L24+FI!L24+SE!L24+UK!L24</f>
        <v>11932.263232299865</v>
      </c>
    </row>
    <row r="25" spans="1:12" s="3" customFormat="1" ht="13.5" x14ac:dyDescent="0.2">
      <c r="A25" s="8" t="s">
        <v>17</v>
      </c>
      <c r="C25" s="9">
        <f>BE!C25+BG!C25+CZ!C25+DK!C25+DE!C25+EE!C25+IE!C25+EL!C25+ES!C25+FR!C25+HR!C25+IT!C25+CY!C25+LV!C25+LT!C25+LU!C25+HU!C25+MT!C25+NL!C25+AT!C25+PL!C25+PT!C25+RO!C25+SI!C25+SK!C25+FI!C25+SE!C25+UK!C25</f>
        <v>3043.399489765236</v>
      </c>
      <c r="D25" s="9">
        <f>BE!D25+BG!D25+CZ!D25+DK!D25+DE!D25+EE!D25+IE!D25+EL!D25+ES!D25+FR!D25+HR!D25+IT!D25+CY!D25+LV!D25+LT!D25+LU!D25+HU!D25+MT!D25+NL!D25+AT!D25+PL!D25+PT!D25+RO!D25+SI!D25+SK!D25+FI!D25+SE!D25+UK!D25</f>
        <v>4331.1739355300224</v>
      </c>
      <c r="E25" s="9">
        <f>BE!E25+BG!E25+CZ!E25+DK!E25+DE!E25+EE!E25+IE!E25+EL!E25+ES!E25+FR!E25+HR!E25+IT!E25+CY!E25+LV!E25+LT!E25+LU!E25+HU!E25+MT!E25+NL!E25+AT!E25+PL!E25+PT!E25+RO!E25+SI!E25+SK!E25+FI!E25+SE!E25+UK!E25</f>
        <v>6525.102768726967</v>
      </c>
      <c r="F25" s="9">
        <f>BE!F25+BG!F25+CZ!F25+DK!F25+DE!F25+EE!F25+IE!F25+EL!F25+ES!F25+FR!F25+HR!F25+IT!F25+CY!F25+LV!F25+LT!F25+LU!F25+HU!F25+MT!F25+NL!F25+AT!F25+PL!F25+PT!F25+RO!F25+SI!F25+SK!F25+FI!F25+SE!F25+UK!F25</f>
        <v>8830.2079683827651</v>
      </c>
      <c r="G25" s="9">
        <f>BE!G25+BG!G25+CZ!G25+DK!G25+DE!G25+EE!G25+IE!G25+EL!G25+ES!G25+FR!G25+HR!G25+IT!G25+CY!G25+LV!G25+LT!G25+LU!G25+HU!G25+MT!G25+NL!G25+AT!G25+PL!G25+PT!G25+RO!G25+SI!G25+SK!G25+FI!G25+SE!G25+UK!G25</f>
        <v>11015.524165577239</v>
      </c>
      <c r="H25" s="9">
        <f>BE!H25+BG!H25+CZ!H25+DK!H25+DE!H25+EE!H25+IE!H25+EL!H25+ES!H25+FR!H25+HR!H25+IT!H25+CY!H25+LV!H25+LT!H25+LU!H25+HU!H25+MT!H25+NL!H25+AT!H25+PL!H25+PT!H25+RO!H25+SI!H25+SK!H25+FI!H25+SE!H25+UK!H25</f>
        <v>13005.584210890229</v>
      </c>
      <c r="I25" s="9">
        <f>BE!I25+BG!I25+CZ!I25+DK!I25+DE!I25+EE!I25+IE!I25+EL!I25+ES!I25+FR!I25+HR!I25+IT!I25+CY!I25+LV!I25+LT!I25+LU!I25+HU!I25+MT!I25+NL!I25+AT!I25+PL!I25+PT!I25+RO!I25+SI!I25+SK!I25+FI!I25+SE!I25+UK!I25</f>
        <v>14528.536755955987</v>
      </c>
      <c r="J25" s="9">
        <f>BE!J25+BG!J25+CZ!J25+DK!J25+DE!J25+EE!J25+IE!J25+EL!J25+ES!J25+FR!J25+HR!J25+IT!J25+CY!J25+LV!J25+LT!J25+LU!J25+HU!J25+MT!J25+NL!J25+AT!J25+PL!J25+PT!J25+RO!J25+SI!J25+SK!J25+FI!J25+SE!J25+UK!J25</f>
        <v>10182.86385219473</v>
      </c>
      <c r="K25" s="9">
        <f>BE!K25+BG!K25+CZ!K25+DK!K25+DE!K25+EE!K25+IE!K25+EL!K25+ES!K25+FR!K25+HR!K25+IT!K25+CY!K25+LV!K25+LT!K25+LU!K25+HU!K25+MT!K25+NL!K25+AT!K25+PL!K25+PT!K25+RO!K25+SI!K25+SK!K25+FI!K25+SE!K25+UK!K25</f>
        <v>14755.00878079593</v>
      </c>
      <c r="L25" s="9">
        <f>BE!L25+BG!L25+CZ!L25+DK!L25+DE!L25+EE!L25+IE!L25+EL!L25+ES!L25+FR!L25+HR!L25+IT!L25+CY!L25+LV!L25+LT!L25+LU!L25+HU!L25+MT!L25+NL!L25+AT!L25+PL!L25+PT!L25+RO!L25+SI!L25+SK!L25+FI!L25+SE!L25+UK!L25</f>
        <v>15427.262172699302</v>
      </c>
    </row>
    <row r="26" spans="1:12" s="3" customFormat="1" ht="13.5" x14ac:dyDescent="0.2">
      <c r="C26" s="6"/>
      <c r="D26" s="6"/>
      <c r="E26" s="6"/>
      <c r="F26" s="6"/>
      <c r="G26" s="6"/>
      <c r="H26" s="6"/>
      <c r="I26" s="6"/>
      <c r="J26" s="6"/>
      <c r="K26" s="6"/>
      <c r="L26" s="6"/>
    </row>
    <row r="27" spans="1:12" s="4" customFormat="1" ht="20.25" x14ac:dyDescent="0.2">
      <c r="A27" s="5" t="s">
        <v>18</v>
      </c>
      <c r="C27" s="13"/>
      <c r="D27" s="13"/>
      <c r="E27" s="13"/>
      <c r="F27" s="13"/>
      <c r="G27" s="13"/>
      <c r="H27" s="13"/>
      <c r="I27" s="13"/>
      <c r="J27" s="13"/>
      <c r="K27" s="13"/>
      <c r="L27" s="13"/>
    </row>
    <row r="28" spans="1:12" s="3" customFormat="1" ht="13.5" x14ac:dyDescent="0.2">
      <c r="A28" s="8" t="s">
        <v>19</v>
      </c>
      <c r="C28" s="9">
        <f>BE!C28+BG!C28+CZ!C28+DK!C28+DE!C28+EE!C28+IE!C28+EL!C28+ES!C28+FR!C28+HR!C28+IT!C28+CY!C28+LV!C28+LT!C28+LU!C28+HU!C28+MT!C28+NL!C28+AT!C28+PL!C28+PT!C28+RO!C28+SI!C28+SK!C28+FI!C28+SE!C28+UK!C28</f>
        <v>307050.29414117133</v>
      </c>
      <c r="D28" s="9">
        <f>BE!D28+BG!D28+CZ!D28+DK!D28+DE!D28+EE!D28+IE!D28+EL!D28+ES!D28+FR!D28+HR!D28+IT!D28+CY!D28+LV!D28+LT!D28+LU!D28+HU!D28+MT!D28+NL!D28+AT!D28+PL!D28+PT!D28+RO!D28+SI!D28+SK!D28+FI!D28+SE!D28+UK!D28</f>
        <v>307698.5849307999</v>
      </c>
      <c r="E28" s="9">
        <f>BE!E28+BG!E28+CZ!E28+DK!E28+DE!E28+EE!E28+IE!E28+EL!E28+ES!E28+FR!E28+HR!E28+IT!E28+CY!E28+LV!E28+LT!E28+LU!E28+HU!E28+MT!E28+NL!E28+AT!E28+PL!E28+PT!E28+RO!E28+SI!E28+SK!E28+FI!E28+SE!E28+UK!E28</f>
        <v>313170.07770575408</v>
      </c>
      <c r="F28" s="9">
        <f>BE!F28+BG!F28+CZ!F28+DK!F28+DE!F28+EE!F28+IE!F28+EL!F28+ES!F28+FR!F28+HR!F28+IT!F28+CY!F28+LV!F28+LT!F28+LU!F28+HU!F28+MT!F28+NL!F28+AT!F28+PL!F28+PT!F28+RO!F28+SI!F28+SK!F28+FI!F28+SE!F28+UK!F28</f>
        <v>317560.46432659536</v>
      </c>
      <c r="G28" s="9">
        <f>BE!G28+BG!G28+CZ!G28+DK!G28+DE!G28+EE!G28+IE!G28+EL!G28+ES!G28+FR!G28+HR!G28+IT!G28+CY!G28+LV!G28+LT!G28+LU!G28+HU!G28+MT!G28+NL!G28+AT!G28+PL!G28+PT!G28+RO!G28+SI!G28+SK!G28+FI!G28+SE!G28+UK!G28</f>
        <v>313000.57664473506</v>
      </c>
      <c r="H28" s="9">
        <f>BE!H28+BG!H28+CZ!H28+DK!H28+DE!H28+EE!H28+IE!H28+EL!H28+ES!H28+FR!H28+HR!H28+IT!H28+CY!H28+LV!H28+LT!H28+LU!H28+HU!H28+MT!H28+NL!H28+AT!H28+PL!H28+PT!H28+RO!H28+SI!H28+SK!H28+FI!H28+SE!H28+UK!H28</f>
        <v>304568.78560016945</v>
      </c>
      <c r="I28" s="9">
        <f>BE!I28+BG!I28+CZ!I28+DK!I28+DE!I28+EE!I28+IE!I28+EL!I28+ES!I28+FR!I28+HR!I28+IT!I28+CY!I28+LV!I28+LT!I28+LU!I28+HU!I28+MT!I28+NL!I28+AT!I28+PL!I28+PT!I28+RO!I28+SI!I28+SK!I28+FI!I28+SE!I28+UK!I28</f>
        <v>304119.53985570272</v>
      </c>
      <c r="J28" s="9">
        <f>BE!J28+BG!J28+CZ!J28+DK!J28+DE!J28+EE!J28+IE!J28+EL!J28+ES!J28+FR!J28+HR!J28+IT!J28+CY!J28+LV!J28+LT!J28+LU!J28+HU!J28+MT!J28+NL!J28+AT!J28+PL!J28+PT!J28+RO!J28+SI!J28+SK!J28+FI!J28+SE!J28+UK!J28</f>
        <v>300821.68215461448</v>
      </c>
      <c r="K28" s="9">
        <f>BE!K28+BG!K28+CZ!K28+DK!K28+DE!K28+EE!K28+IE!K28+EL!K28+ES!K28+FR!K28+HR!K28+IT!K28+CY!K28+LV!K28+LT!K28+LU!K28+HU!K28+MT!K28+NL!K28+AT!K28+PL!K28+PT!K28+RO!K28+SI!K28+SK!K28+FI!K28+SE!K28+UK!K28</f>
        <v>291742.60153095587</v>
      </c>
      <c r="L28" s="9">
        <f>BE!L28+BG!L28+CZ!L28+DK!L28+DE!L28+EE!L28+IE!L28+EL!L28+ES!L28+FR!L28+HR!L28+IT!L28+CY!L28+LV!L28+LT!L28+LU!L28+HU!L28+MT!L28+NL!L28+AT!L28+PL!L28+PT!L28+RO!L28+SI!L28+SK!L28+FI!L28+SE!L28+UK!L28</f>
        <v>288160.04121991398</v>
      </c>
    </row>
    <row r="29" spans="1:12" s="3" customFormat="1" ht="13.5" x14ac:dyDescent="0.2"/>
    <row r="30" spans="1:12" s="4" customFormat="1" ht="21" thickBot="1" x14ac:dyDescent="0.25">
      <c r="A30" s="10" t="s">
        <v>20</v>
      </c>
      <c r="B30" s="11"/>
      <c r="C30" s="12">
        <f>C25/C28</f>
        <v>9.9117296020761469E-3</v>
      </c>
      <c r="D30" s="12">
        <f t="shared" ref="D30:L30" si="1">D25/D28</f>
        <v>1.4076028125069489E-2</v>
      </c>
      <c r="E30" s="12">
        <f t="shared" si="1"/>
        <v>2.0835652040990239E-2</v>
      </c>
      <c r="F30" s="12">
        <f t="shared" si="1"/>
        <v>2.7806383225656608E-2</v>
      </c>
      <c r="G30" s="12">
        <f t="shared" si="1"/>
        <v>3.5193303103975379E-2</v>
      </c>
      <c r="H30" s="12">
        <f t="shared" si="1"/>
        <v>4.2701632031207706E-2</v>
      </c>
      <c r="I30" s="12">
        <f t="shared" si="1"/>
        <v>4.7772454091076888E-2</v>
      </c>
      <c r="J30" s="12">
        <f t="shared" si="1"/>
        <v>3.3850165916434853E-2</v>
      </c>
      <c r="K30" s="12">
        <f t="shared" si="1"/>
        <v>5.057543431561648E-2</v>
      </c>
      <c r="L30" s="12">
        <f t="shared" si="1"/>
        <v>5.3537132030480723E-2</v>
      </c>
    </row>
    <row r="31" spans="1:12" s="3" customFormat="1" ht="13.5" x14ac:dyDescent="0.2"/>
    <row r="32" spans="1:12" s="4" customFormat="1" ht="20.25" x14ac:dyDescent="0.2">
      <c r="A32" s="5" t="s">
        <v>21</v>
      </c>
    </row>
    <row r="33" spans="1:12" s="3" customFormat="1" ht="13.5" x14ac:dyDescent="0.2">
      <c r="A33" s="3" t="s">
        <v>22</v>
      </c>
      <c r="C33" s="6">
        <f>BE!C33+BG!C33+CZ!C33+DK!C33+DE!C33+EE!C33+IE!C33+EL!C33+ES!C33+FR!C33+HR!C33+IT!C33+CY!C33+LV!C33+LT!C33+LU!C33+HU!C33+MT!C33+NL!C33+AT!C33+PL!C33+PT!C33+RO!C33+SI!C33+SK!C33+FI!C33+SE!C33+UK!C33</f>
        <v>51171.744846752314</v>
      </c>
      <c r="D33" s="6">
        <f>BE!D33+BG!D33+CZ!D33+DK!D33+DE!D33+EE!D33+IE!D33+EL!D33+ES!D33+FR!D33+HR!D33+IT!D33+CY!D33+LV!D33+LT!D33+LU!D33+HU!D33+MT!D33+NL!D33+AT!D33+PL!D33+PT!D33+RO!D33+SI!D33+SK!D33+FI!D33+SE!D33+UK!D33</f>
        <v>52016.561176861054</v>
      </c>
      <c r="E33" s="6">
        <f>BE!E33+BG!E33+CZ!E33+DK!E33+DE!E33+EE!E33+IE!E33+EL!E33+ES!E33+FR!E33+HR!E33+IT!E33+CY!E33+LV!E33+LT!E33+LU!E33+HU!E33+MT!E33+NL!E33+AT!E33+PL!E33+PT!E33+RO!E33+SI!E33+SK!E33+FI!E33+SE!E33+UK!E33</f>
        <v>53414.706487345415</v>
      </c>
      <c r="F33" s="6">
        <f>BE!F33+BG!F33+CZ!F33+DK!F33+DE!F33+EE!F33+IE!F33+EL!F33+ES!F33+FR!F33+HR!F33+IT!F33+CY!F33+LV!F33+LT!F33+LU!F33+HU!F33+MT!F33+NL!F33+AT!F33+PL!F33+PT!F33+RO!F33+SI!F33+SK!F33+FI!F33+SE!F33+UK!F33</f>
        <v>54812.844912901521</v>
      </c>
      <c r="G33" s="6">
        <f>BE!G33+BG!G33+CZ!G33+DK!G33+DE!G33+EE!G33+IE!G33+EL!G33+ES!G33+FR!G33+HR!G33+IT!G33+CY!G33+LV!G33+LT!G33+LU!G33+HU!G33+MT!G33+NL!G33+AT!G33+PL!G33+PT!G33+RO!G33+SI!G33+SK!G33+FI!G33+SE!G33+UK!G33</f>
        <v>55269.035702120455</v>
      </c>
      <c r="H33" s="6">
        <f>BE!H33+BG!H33+CZ!H33+DK!H33+DE!H33+EE!H33+IE!H33+EL!H33+ES!H33+FR!H33+HR!H33+IT!H33+CY!H33+LV!H33+LT!H33+LU!H33+HU!H33+MT!H33+NL!H33+AT!H33+PL!H33+PT!H33+RO!H33+SI!H33+SK!H33+FI!H33+SE!H33+UK!H33</f>
        <v>58074.6048548115</v>
      </c>
      <c r="I33" s="7">
        <f>BE!I33+BG!I33+CZ!I33+DK!I33+DE!I33+EE!I33+IE!I33+EL!I33+ES!I33+FR!I33+HR!I33+IT!I33+CY!I33+LV!I33+LT!I33+LU!I33+HU!I33+MT!I33+NL!I33+AT!I33+PL!I33+PT!I33+RO!I33+SI!I33+SK!I33+FI!I33+SE!I33+UK!I33</f>
        <v>63779.087498170957</v>
      </c>
      <c r="J33" s="6">
        <f>BE!J33+BG!J33+CZ!J33+DK!J33+DE!J33+EE!J33+IE!J33+EL!J33+ES!J33+FR!J33+HR!J33+IT!J33+CY!J33+LV!J33+LT!J33+LU!J33+HU!J33+MT!J33+NL!J33+AT!J33+PL!J33+PT!J33+RO!J33+SI!J33+SK!J33+FI!J33+SE!J33+UK!J33</f>
        <v>61688.530261768654</v>
      </c>
      <c r="K33" s="6">
        <f>BE!K33+BG!K33+CZ!K33+DK!K33+DE!K33+EE!K33+IE!K33+EL!K33+ES!K33+FR!K33+HR!K33+IT!K33+CY!K33+LV!K33+LT!K33+LU!K33+HU!K33+MT!K33+NL!K33+AT!K33+PL!K33+PT!K33+RO!K33+SI!K33+SK!K33+FI!K33+SE!K33+UK!K33</f>
        <v>66991.535063142117</v>
      </c>
      <c r="L33" s="6">
        <f>BE!L33+BG!L33+CZ!L33+DK!L33+DE!L33+EE!L33+IE!L33+EL!L33+ES!L33+FR!L33+HR!L33+IT!L33+CY!L33+LV!L33+LT!L33+LU!L33+HU!L33+MT!L33+NL!L33+AT!L33+PL!L33+PT!L33+RO!L33+SI!L33+SK!L33+FI!L33+SE!L33+UK!L33</f>
        <v>68989.782180888113</v>
      </c>
    </row>
    <row r="34" spans="1:12" s="3" customFormat="1" ht="13.5" x14ac:dyDescent="0.2">
      <c r="A34" s="3" t="s">
        <v>23</v>
      </c>
      <c r="C34" s="6">
        <f>BE!C34+BG!C34+CZ!C34+DK!C34+DE!C34+EE!C34+IE!C34+EL!C34+ES!C34+FR!C34+HR!C34+IT!C34+CY!C34+LV!C34+LT!C34+LU!C34+HU!C34+MT!C34+NL!C34+AT!C34+PL!C34+PT!C34+RO!C34+SI!C34+SK!C34+FI!C34+SE!C34+UK!C34</f>
        <v>6162.8442331823517</v>
      </c>
      <c r="D34" s="6">
        <f>BE!D34+BG!D34+CZ!D34+DK!D34+DE!D34+EE!D34+IE!D34+EL!D34+ES!D34+FR!D34+HR!D34+IT!D34+CY!D34+LV!D34+LT!D34+LU!D34+HU!D34+MT!D34+NL!D34+AT!D34+PL!D34+PT!D34+RO!D34+SI!D34+SK!D34+FI!D34+SE!D34+UK!D34</f>
        <v>6733.2107472783428</v>
      </c>
      <c r="E34" s="6">
        <f>BE!E34+BG!E34+CZ!E34+DK!E34+DE!E34+EE!E34+IE!E34+EL!E34+ES!E34+FR!E34+HR!E34+IT!E34+CY!E34+LV!E34+LT!E34+LU!E34+HU!E34+MT!E34+NL!E34+AT!E34+PL!E34+PT!E34+RO!E34+SI!E34+SK!E34+FI!E34+SE!E34+UK!E34</f>
        <v>7077.3176994706064</v>
      </c>
      <c r="F34" s="6">
        <f>BE!F34+BG!F34+CZ!F34+DK!F34+DE!F34+EE!F34+IE!F34+EL!F34+ES!F34+FR!F34+HR!F34+IT!F34+CY!F34+LV!F34+LT!F34+LU!F34+HU!F34+MT!F34+NL!F34+AT!F34+PL!F34+PT!F34+RO!F34+SI!F34+SK!F34+FI!F34+SE!F34+UK!F34</f>
        <v>7313.2434340445725</v>
      </c>
      <c r="G34" s="6">
        <f>BE!G34+BG!G34+CZ!G34+DK!G34+DE!G34+EE!G34+IE!G34+EL!G34+ES!G34+FR!G34+HR!G34+IT!G34+CY!G34+LV!G34+LT!G34+LU!G34+HU!G34+MT!G34+NL!G34+AT!G34+PL!G34+PT!G34+RO!G34+SI!G34+SK!G34+FI!G34+SE!G34+UK!G34</f>
        <v>7994.090932569592</v>
      </c>
      <c r="H34" s="6">
        <f>BE!H34+BG!H34+CZ!H34+DK!H34+DE!H34+EE!H34+IE!H34+EL!H34+ES!H34+FR!H34+HR!H34+IT!H34+CY!H34+LV!H34+LT!H34+LU!H34+HU!H34+MT!H34+NL!H34+AT!H34+PL!H34+PT!H34+RO!H34+SI!H34+SK!H34+FI!H34+SE!H34+UK!H34</f>
        <v>8488.6180886376242</v>
      </c>
      <c r="I34" s="7">
        <f>BE!I34+BG!I34+CZ!I34+DK!I34+DE!I34+EE!I34+IE!I34+EL!I34+ES!I34+FR!I34+HR!I34+IT!I34+CY!I34+LV!I34+LT!I34+LU!I34+HU!I34+MT!I34+NL!I34+AT!I34+PL!I34+PT!I34+RO!I34+SI!I34+SK!I34+FI!I34+SE!I34+UK!I34</f>
        <v>10189.165996901935</v>
      </c>
      <c r="J34" s="6">
        <f>BE!J34+BG!J34+CZ!J34+DK!J34+DE!J34+EE!J34+IE!J34+EL!J34+ES!J34+FR!J34+HR!J34+IT!J34+CY!J34+LV!J34+LT!J34+LU!J34+HU!J34+MT!J34+NL!J34+AT!J34+PL!J34+PT!J34+RO!J34+SI!J34+SK!J34+FI!J34+SE!J34+UK!J34</f>
        <v>10021.069817073501</v>
      </c>
      <c r="K34" s="6">
        <f>BE!K34+BG!K34+CZ!K34+DK!K34+DE!K34+EE!K34+IE!K34+EL!K34+ES!K34+FR!K34+HR!K34+IT!K34+CY!K34+LV!K34+LT!K34+LU!K34+HU!K34+MT!K34+NL!K34+AT!K34+PL!K34+PT!K34+RO!K34+SI!K34+SK!K34+FI!K34+SE!K34+UK!K34</f>
        <v>11175.499168669423</v>
      </c>
      <c r="L34" s="6">
        <f>BE!L34+BG!L34+CZ!L34+DK!L34+DE!L34+EE!L34+IE!L34+EL!L34+ES!L34+FR!L34+HR!L34+IT!L34+CY!L34+LV!L34+LT!L34+LU!L34+HU!L34+MT!L34+NL!L34+AT!L34+PL!L34+PT!L34+RO!L34+SI!L34+SK!L34+FI!L34+SE!L34+UK!L34</f>
        <v>11917.260307757108</v>
      </c>
    </row>
    <row r="35" spans="1:12" s="3" customFormat="1" ht="13.5" x14ac:dyDescent="0.2">
      <c r="A35" s="3" t="s">
        <v>24</v>
      </c>
      <c r="C35" s="6">
        <f>BE!C35+BG!C35+CZ!C35+DK!C35+DE!C35+EE!C35+IE!C35+EL!C35+ES!C35+FR!C35+HR!C35+IT!C35+CY!C35+LV!C35+LT!C35+LU!C35+HU!C35+MT!C35+NL!C35+AT!C35+PL!C35+PT!C35+RO!C35+SI!C35+SK!C35+FI!C35+SE!C35+UK!C35</f>
        <v>1703.4909367601731</v>
      </c>
      <c r="D35" s="6">
        <f>BE!D35+BG!D35+CZ!D35+DK!D35+DE!D35+EE!D35+IE!D35+EL!D35+ES!D35+FR!D35+HR!D35+IT!D35+CY!D35+LV!D35+LT!D35+LU!D35+HU!D35+MT!D35+NL!D35+AT!D35+PL!D35+PT!D35+RO!D35+SI!D35+SK!D35+FI!D35+SE!D35+UK!D35</f>
        <v>2239.4581267669355</v>
      </c>
      <c r="E35" s="6">
        <f>BE!E35+BG!E35+CZ!E35+DK!E35+DE!E35+EE!E35+IE!E35+EL!E35+ES!E35+FR!E35+HR!E35+IT!E35+CY!E35+LV!E35+LT!E35+LU!E35+HU!E35+MT!E35+NL!E35+AT!E35+PL!E35+PT!E35+RO!E35+SI!E35+SK!E35+FI!E35+SE!E35+UK!E35</f>
        <v>2794.9464187256121</v>
      </c>
      <c r="F35" s="6">
        <f>BE!F35+BG!F35+CZ!F35+DK!F35+DE!F35+EE!F35+IE!F35+EL!F35+ES!F35+FR!F35+HR!F35+IT!F35+CY!F35+LV!F35+LT!F35+LU!F35+HU!F35+MT!F35+NL!F35+AT!F35+PL!F35+PT!F35+RO!F35+SI!F35+SK!F35+FI!F35+SE!F35+UK!F35</f>
        <v>3559.4058863785694</v>
      </c>
      <c r="G35" s="6">
        <f>BE!G35+BG!G35+CZ!G35+DK!G35+DE!G35+EE!G35+IE!G35+EL!G35+ES!G35+FR!G35+HR!G35+IT!G35+CY!G35+LV!G35+LT!G35+LU!G35+HU!G35+MT!G35+NL!G35+AT!G35+PL!G35+PT!G35+RO!G35+SI!G35+SK!G35+FI!G35+SE!G35+UK!G35</f>
        <v>4256.6386776989038</v>
      </c>
      <c r="H35" s="6">
        <f>BE!H35+BG!H35+CZ!H35+DK!H35+DE!H35+EE!H35+IE!H35+EL!H35+ES!H35+FR!H35+HR!H35+IT!H35+CY!H35+LV!H35+LT!H35+LU!H35+HU!H35+MT!H35+NL!H35+AT!H35+PL!H35+PT!H35+RO!H35+SI!H35+SK!H35+FI!H35+SE!H35+UK!H35</f>
        <v>4989.4784310569539</v>
      </c>
      <c r="I35" s="6">
        <f>BE!I35+BG!I35+CZ!I35+DK!I35+DE!I35+EE!I35+IE!I35+EL!I35+ES!I35+FR!I35+HR!I35+IT!I35+CY!I35+LV!I35+LT!I35+LU!I35+HU!I35+MT!I35+NL!I35+AT!I35+PL!I35+PT!I35+RO!I35+SI!I35+SK!I35+FI!I35+SE!I35+UK!I35</f>
        <v>5513.2365347398727</v>
      </c>
      <c r="J35" s="6">
        <f>BE!J35+BG!J35+CZ!J35+DK!J35+DE!J35+EE!J35+IE!J35+EL!J35+ES!J35+FR!J35+HR!J35+IT!J35+CY!J35+LV!J35+LT!J35+LU!J35+HU!J35+MT!J35+NL!J35+AT!J35+PL!J35+PT!J35+RO!J35+SI!J35+SK!J35+FI!J35+SE!J35+UK!J35</f>
        <v>6338.5266737380243</v>
      </c>
      <c r="K35" s="6">
        <f>BE!K35+BG!K35+CZ!K35+DK!K35+DE!K35+EE!K35+IE!K35+EL!K35+ES!K35+FR!K35+HR!K35+IT!K35+CY!K35+LV!K35+LT!K35+LU!K35+HU!K35+MT!K35+NL!K35+AT!K35+PL!K35+PT!K35+RO!K35+SI!K35+SK!K35+FI!K35+SE!K35+UK!K35</f>
        <v>6896.6575063751297</v>
      </c>
      <c r="L35" s="6">
        <f>BE!L35+BG!L35+CZ!L35+DK!L35+DE!L35+EE!L35+IE!L35+EL!L35+ES!L35+FR!L35+HR!L35+IT!L35+CY!L35+LV!L35+LT!L35+LU!L35+HU!L35+MT!L35+NL!L35+AT!L35+PL!L35+PT!L35+RO!L35+SI!L35+SK!L35+FI!L35+SE!L35+UK!L35</f>
        <v>7385.3708381721244</v>
      </c>
    </row>
    <row r="36" spans="1:12" s="3" customFormat="1" ht="13.5" x14ac:dyDescent="0.2">
      <c r="A36" s="8" t="s">
        <v>25</v>
      </c>
      <c r="C36" s="9">
        <f>BE!C36+BG!C36+CZ!C36+DK!C36+DE!C36+EE!C36+IE!C36+EL!C36+ES!C36+FR!C36+HR!C36+IT!C36+CY!C36+LV!C36+LT!C36+LU!C36+HU!C36+MT!C36+NL!C36+AT!C36+PL!C36+PT!C36+RO!C36+SI!C36+SK!C36+FI!C36+SE!C36+UK!C36</f>
        <v>59038.080016694825</v>
      </c>
      <c r="D36" s="9">
        <f>BE!D36+BG!D36+CZ!D36+DK!D36+DE!D36+EE!D36+IE!D36+EL!D36+ES!D36+FR!D36+HR!D36+IT!D36+CY!D36+LV!D36+LT!D36+LU!D36+HU!D36+MT!D36+NL!D36+AT!D36+PL!D36+PT!D36+RO!D36+SI!D36+SK!D36+FI!D36+SE!D36+UK!D36</f>
        <v>60989.230050906335</v>
      </c>
      <c r="E36" s="9">
        <f>BE!E36+BG!E36+CZ!E36+DK!E36+DE!E36+EE!E36+IE!E36+EL!E36+ES!E36+FR!E36+HR!E36+IT!E36+CY!E36+LV!E36+LT!E36+LU!E36+HU!E36+MT!E36+NL!E36+AT!E36+PL!E36+PT!E36+RO!E36+SI!E36+SK!E36+FI!E36+SE!E36+UK!E36</f>
        <v>63286.970605541646</v>
      </c>
      <c r="F36" s="9">
        <f>BE!F36+BG!F36+CZ!F36+DK!F36+DE!F36+EE!F36+IE!F36+EL!F36+ES!F36+FR!F36+HR!F36+IT!F36+CY!F36+LV!F36+LT!F36+LU!F36+HU!F36+MT!F36+NL!F36+AT!F36+PL!F36+PT!F36+RO!F36+SI!F36+SK!F36+FI!F36+SE!F36+UK!F36</f>
        <v>65685.494233324644</v>
      </c>
      <c r="G36" s="9">
        <f>BE!G36+BG!G36+CZ!G36+DK!G36+DE!G36+EE!G36+IE!G36+EL!G36+ES!G36+FR!G36+HR!G36+IT!G36+CY!G36+LV!G36+LT!G36+LU!G36+HU!G36+MT!G36+NL!G36+AT!G36+PL!G36+PT!G36+RO!G36+SI!G36+SK!G36+FI!G36+SE!G36+UK!G36</f>
        <v>67519.765312388961</v>
      </c>
      <c r="H36" s="9">
        <f>BE!H36+BG!H36+CZ!H36+DK!H36+DE!H36+EE!H36+IE!H36+EL!H36+ES!H36+FR!H36+HR!H36+IT!H36+CY!H36+LV!H36+LT!H36+LU!H36+HU!H36+MT!H36+NL!H36+AT!H36+PL!H36+PT!H36+RO!H36+SI!H36+SK!H36+FI!H36+SE!H36+UK!H36</f>
        <v>71552.701374506098</v>
      </c>
      <c r="I36" s="9">
        <f>BE!I36+BG!I36+CZ!I36+DK!I36+DE!I36+EE!I36+IE!I36+EL!I36+ES!I36+FR!I36+HR!I36+IT!I36+CY!I36+LV!I36+LT!I36+LU!I36+HU!I36+MT!I36+NL!I36+AT!I36+PL!I36+PT!I36+RO!I36+SI!I36+SK!I36+FI!I36+SE!I36+UK!I36</f>
        <v>79481.490029812747</v>
      </c>
      <c r="J36" s="9">
        <f>BE!J36+BG!J36+CZ!J36+DK!J36+DE!J36+EE!J36+IE!J36+EL!J36+ES!J36+FR!J36+HR!J36+IT!J36+CY!J36+LV!J36+LT!J36+LU!J36+HU!J36+MT!J36+NL!J36+AT!J36+PL!J36+PT!J36+RO!J36+SI!J36+SK!J36+FI!J36+SE!J36+UK!J36</f>
        <v>78048.126752580196</v>
      </c>
      <c r="K36" s="9">
        <f>BE!K36+BG!K36+CZ!K36+DK!K36+DE!K36+EE!K36+IE!K36+EL!K36+ES!K36+FR!K36+HR!K36+IT!K36+CY!K36+LV!K36+LT!K36+LU!K36+HU!K36+MT!K36+NL!K36+AT!K36+PL!K36+PT!K36+RO!K36+SI!K36+SK!K36+FI!K36+SE!K36+UK!K36</f>
        <v>85063.691738186666</v>
      </c>
      <c r="L36" s="9">
        <f>BE!L36+BG!L36+CZ!L36+DK!L36+DE!L36+EE!L36+IE!L36+EL!L36+ES!L36+FR!L36+HR!L36+IT!L36+CY!L36+LV!L36+LT!L36+LU!L36+HU!L36+MT!L36+NL!L36+AT!L36+PL!L36+PT!L36+RO!L36+SI!L36+SK!L36+FI!L36+SE!L36+UK!L36</f>
        <v>88292.413326817332</v>
      </c>
    </row>
    <row r="37" spans="1:12" s="3" customFormat="1" ht="13.5" x14ac:dyDescent="0.2">
      <c r="C37" s="6"/>
      <c r="D37" s="6"/>
      <c r="E37" s="6"/>
      <c r="F37" s="6"/>
      <c r="G37" s="6"/>
      <c r="H37" s="6"/>
      <c r="I37" s="6"/>
      <c r="J37" s="6"/>
      <c r="K37" s="6"/>
      <c r="L37" s="6"/>
    </row>
    <row r="38" spans="1:12" s="4" customFormat="1" ht="20.25" x14ac:dyDescent="0.2">
      <c r="A38" s="5" t="s">
        <v>26</v>
      </c>
      <c r="C38" s="13"/>
      <c r="D38" s="13"/>
      <c r="E38" s="13"/>
      <c r="F38" s="13"/>
      <c r="G38" s="13"/>
      <c r="H38" s="13"/>
      <c r="I38" s="13"/>
      <c r="J38" s="13"/>
      <c r="K38" s="13"/>
      <c r="L38" s="13"/>
    </row>
    <row r="39" spans="1:12" s="3" customFormat="1" ht="13.5" x14ac:dyDescent="0.2">
      <c r="A39" s="8" t="s">
        <v>27</v>
      </c>
      <c r="C39" s="9">
        <f>BE!C39+BG!C39+CZ!C39+DK!C39+DE!C39+EE!C39+IE!C39+EL!C39+ES!C39+FR!C39+HR!C39+IT!C39+CY!C39+LV!C39+LT!C39+LU!C39+HU!C39+MT!C39+NL!C39+AT!C39+PL!C39+PT!C39+RO!C39+SI!C39+SK!C39+FI!C39+SE!C39+UK!C39</f>
        <v>595266.89836276579</v>
      </c>
      <c r="D39" s="9">
        <f>BE!D39+BG!D39+CZ!D39+DK!D39+DE!D39+EE!D39+IE!D39+EL!D39+ES!D39+FR!D39+HR!D39+IT!D39+CY!D39+LV!D39+LT!D39+LU!D39+HU!D39+MT!D39+NL!D39+AT!D39+PL!D39+PT!D39+RO!D39+SI!D39+SK!D39+FI!D39+SE!D39+UK!D39</f>
        <v>590733.63809022342</v>
      </c>
      <c r="E39" s="9">
        <f>BE!E39+BG!E39+CZ!E39+DK!E39+DE!E39+EE!E39+IE!E39+EL!E39+ES!E39+FR!E39+HR!E39+IT!E39+CY!E39+LV!E39+LT!E39+LU!E39+HU!E39+MT!E39+NL!E39+AT!E39+PL!E39+PT!E39+RO!E39+SI!E39+SK!E39+FI!E39+SE!E39+UK!E39</f>
        <v>580115.47776376235</v>
      </c>
      <c r="F39" s="9">
        <f>BE!F39+BG!F39+CZ!F39+DK!F39+DE!F39+EE!F39+IE!F39+EL!F39+ES!F39+FR!F39+HR!F39+IT!F39+CY!F39+LV!F39+LT!F39+LU!F39+HU!F39+MT!F39+NL!F39+AT!F39+PL!F39+PT!F39+RO!F39+SI!F39+SK!F39+FI!F39+SE!F39+UK!F39</f>
        <v>553749.57179442293</v>
      </c>
      <c r="G39" s="9">
        <f>BE!G39+BG!G39+CZ!G39+DK!G39+DE!G39+EE!G39+IE!G39+EL!G39+ES!G39+FR!G39+HR!G39+IT!G39+CY!G39+LV!G39+LT!G39+LU!G39+HU!G39+MT!G39+NL!G39+AT!G39+PL!G39+PT!G39+RO!G39+SI!G39+SK!G39+FI!G39+SE!G39+UK!G39</f>
        <v>563324.42520822329</v>
      </c>
      <c r="H39" s="9">
        <f>BE!H39+BG!H39+CZ!H39+DK!H39+DE!H39+EE!H39+IE!H39+EL!H39+ES!H39+FR!H39+HR!H39+IT!H39+CY!H39+LV!H39+LT!H39+LU!H39+HU!H39+MT!H39+NL!H39+AT!H39+PL!H39+PT!H39+RO!H39+SI!H39+SK!H39+FI!H39+SE!H39+UK!H39</f>
        <v>523228.12819801504</v>
      </c>
      <c r="I39" s="9">
        <f>BE!I39+BG!I39+CZ!I39+DK!I39+DE!I39+EE!I39+IE!I39+EL!I39+ES!I39+FR!I39+HR!I39+IT!I39+CY!I39+LV!I39+LT!I39+LU!I39+HU!I39+MT!I39+NL!I39+AT!I39+PL!I39+PT!I39+RO!I39+SI!I39+SK!I39+FI!I39+SE!I39+UK!I39</f>
        <v>565381.12820238585</v>
      </c>
      <c r="J39" s="9">
        <f>BE!J39+BG!J39+CZ!J39+DK!J39+DE!J39+EE!J39+IE!J39+EL!J39+ES!J39+FR!J39+HR!J39+IT!J39+CY!J39+LV!J39+LT!J39+LU!J39+HU!J39+MT!J39+NL!J39+AT!J39+PL!J39+PT!J39+RO!J39+SI!J39+SK!J39+FI!J39+SE!J39+UK!J39</f>
        <v>518992.30933347804</v>
      </c>
      <c r="K39" s="9">
        <f>BE!K39+BG!K39+CZ!K39+DK!K39+DE!K39+EE!K39+IE!K39+EL!K39+ES!K39+FR!K39+HR!K39+IT!K39+CY!K39+LV!K39+LT!K39+LU!K39+HU!K39+MT!K39+NL!K39+AT!K39+PL!K39+PT!K39+RO!K39+SI!K39+SK!K39+FI!K39+SE!K39+UK!K39</f>
        <v>529365.07130985265</v>
      </c>
      <c r="L39" s="9">
        <f>BE!L39+BG!L39+CZ!L39+DK!L39+DE!L39+EE!L39+IE!L39+EL!L39+ES!L39+FR!L39+HR!L39+IT!L39+CY!L39+LV!L39+LT!L39+LU!L39+HU!L39+MT!L39+NL!L39+AT!L39+PL!L39+PT!L39+RO!L39+SI!L39+SK!L39+FI!L39+SE!L39+UK!L39</f>
        <v>535061.24974050804</v>
      </c>
    </row>
    <row r="40" spans="1:12" s="3" customFormat="1" ht="13.5" x14ac:dyDescent="0.2">
      <c r="A40" s="3" t="s">
        <v>28</v>
      </c>
    </row>
    <row r="41" spans="1:12" s="4" customFormat="1" ht="20.25" x14ac:dyDescent="0.2"/>
    <row r="42" spans="1:12" s="3" customFormat="1" ht="21" thickBot="1" x14ac:dyDescent="0.25">
      <c r="A42" s="10" t="s">
        <v>29</v>
      </c>
      <c r="B42" s="11"/>
      <c r="C42" s="12">
        <f>C36/C39</f>
        <v>9.9179175222197574E-2</v>
      </c>
      <c r="D42" s="12">
        <f t="shared" ref="D42:L42" si="2">D36/D39</f>
        <v>0.10324319814947017</v>
      </c>
      <c r="E42" s="12">
        <f t="shared" si="2"/>
        <v>0.10909374604087653</v>
      </c>
      <c r="F42" s="12">
        <f t="shared" si="2"/>
        <v>0.1186194944051534</v>
      </c>
      <c r="G42" s="12">
        <f t="shared" si="2"/>
        <v>0.11985946692695143</v>
      </c>
      <c r="H42" s="12">
        <f t="shared" si="2"/>
        <v>0.136752398272111</v>
      </c>
      <c r="I42" s="12">
        <f t="shared" si="2"/>
        <v>0.14058037324755077</v>
      </c>
      <c r="J42" s="12">
        <f t="shared" si="2"/>
        <v>0.15038397554062877</v>
      </c>
      <c r="K42" s="12">
        <f t="shared" si="2"/>
        <v>0.16069003481417163</v>
      </c>
      <c r="L42" s="12">
        <f t="shared" si="2"/>
        <v>0.16501365660405617</v>
      </c>
    </row>
    <row r="43" spans="1:12" s="3" customFormat="1" ht="13.5" x14ac:dyDescent="0.2">
      <c r="C43" s="6"/>
      <c r="D43" s="6"/>
      <c r="E43" s="6"/>
      <c r="F43" s="6"/>
      <c r="G43" s="6"/>
      <c r="H43" s="6"/>
      <c r="I43" s="6"/>
      <c r="J43" s="6"/>
      <c r="K43" s="6"/>
      <c r="L43" s="6"/>
    </row>
    <row r="44" spans="1:12" s="3" customFormat="1" ht="20.25" x14ac:dyDescent="0.2">
      <c r="A44" s="14" t="s">
        <v>30</v>
      </c>
      <c r="C44" s="6"/>
      <c r="D44" s="6"/>
      <c r="E44" s="6"/>
      <c r="F44" s="6"/>
      <c r="G44" s="6"/>
      <c r="H44" s="6"/>
      <c r="I44" s="6"/>
      <c r="J44" s="6"/>
      <c r="K44" s="6"/>
      <c r="L44" s="6"/>
    </row>
    <row r="45" spans="1:12" s="3" customFormat="1" ht="13.5" x14ac:dyDescent="0.2">
      <c r="A45" s="15" t="s">
        <v>31</v>
      </c>
      <c r="B45" s="15"/>
      <c r="C45" s="6">
        <f>BE!C45+BG!C45+CZ!C45+DK!C45+DE!C45+EE!C45+IE!C45+EL!C45+ES!C45+FR!C45+HR!C45+IT!C45+CY!C45+LV!C45+LT!C45+LU!C45+HU!C45+MT!C45+NL!C45+AT!C45+PL!C45+PT!C45+RO!C45+SI!C45+SK!C45+FI!C45+SE!C45+UK!C45</f>
        <v>39129.693713209279</v>
      </c>
      <c r="D45" s="6">
        <f>BE!D45+BG!D45+CZ!D45+DK!D45+DE!D45+EE!D45+IE!D45+EL!D45+ES!D45+FR!D45+HR!D45+IT!D45+CY!D45+LV!D45+LT!D45+LU!D45+HU!D45+MT!D45+NL!D45+AT!D45+PL!D45+PT!D45+RO!D45+SI!D45+SK!D45+FI!D45+SE!D45+UK!D45</f>
        <v>41115.545926873805</v>
      </c>
      <c r="E45" s="6">
        <f>BE!E45+BG!E45+CZ!E45+DK!E45+DE!E45+EE!E45+IE!E45+EL!E45+ES!E45+FR!E45+HR!E45+IT!E45+CY!E45+LV!E45+LT!E45+LU!E45+HU!E45+MT!E45+NL!E45+AT!E45+PL!E45+PT!E45+RO!E45+SI!E45+SK!E45+FI!E45+SE!E45+UK!E45</f>
        <v>43064.348848404617</v>
      </c>
      <c r="F45" s="6">
        <f>BE!F45+BG!F45+CZ!F45+DK!F45+DE!F45+EE!F45+IE!F45+EL!F45+ES!F45+FR!F45+HR!F45+IT!F45+CY!F45+LV!F45+LT!F45+LU!F45+HU!F45+MT!F45+NL!F45+AT!F45+PL!F45+PT!F45+RO!F45+SI!F45+SK!F45+FI!F45+SE!F45+UK!F45</f>
        <v>45480.913608341631</v>
      </c>
      <c r="G45" s="6">
        <f>BE!G45+BG!G45+CZ!G45+DK!G45+DE!G45+EE!G45+IE!G45+EL!G45+ES!G45+FR!G45+HR!G45+IT!G45+CY!G45+LV!G45+LT!G45+LU!G45+HU!G45+MT!G45+NL!G45+AT!G45+PL!G45+PT!G45+RO!G45+SI!G45+SK!G45+FI!G45+SE!G45+UK!G45</f>
        <v>48208.404255291112</v>
      </c>
      <c r="H45" s="6">
        <f>BE!H45+BG!H45+CZ!H45+DK!H45+DE!H45+EE!H45+IE!H45+EL!H45+ES!H45+FR!H45+HR!H45+IT!H45+CY!H45+LV!H45+LT!H45+LU!H45+HU!H45+MT!H45+NL!H45+AT!H45+PL!H45+PT!H45+RO!H45+SI!H45+SK!H45+FI!H45+SE!H45+UK!H45</f>
        <v>51265.723626757506</v>
      </c>
      <c r="I45" s="6">
        <f>BE!I45+BG!I45+CZ!I45+DK!I45+DE!I45+EE!I45+IE!I45+EL!I45+ES!I45+FR!I45+HR!I45+IT!I45+CY!I45+LV!I45+LT!I45+LU!I45+HU!I45+MT!I45+NL!I45+AT!I45+PL!I45+PT!I45+RO!I45+SI!I45+SK!I45+FI!I45+SE!I45+UK!I45</f>
        <v>55266.460780402893</v>
      </c>
      <c r="J45" s="6">
        <f>BE!J45+BG!J45+CZ!J45+DK!J45+DE!J45+EE!J45+IE!J45+EL!J45+ES!J45+FR!J45+HR!J45+IT!J45+CY!J45+LV!J45+LT!J45+LU!J45+HU!J45+MT!J45+NL!J45+AT!J45+PL!J45+PT!J45+RO!J45+SI!J45+SK!J45+FI!J45+SE!J45+UK!J45</f>
        <v>59724.47713611793</v>
      </c>
      <c r="K45" s="6">
        <f>BE!K45+BG!K45+CZ!K45+DK!K45+DE!K45+EE!K45+IE!K45+EL!K45+ES!K45+FR!K45+HR!K45+IT!K45+CY!K45+LV!K45+LT!K45+LU!K45+HU!K45+MT!K45+NL!K45+AT!K45+PL!K45+PT!K45+RO!K45+SI!K45+SK!K45+FI!K45+SE!K45+UK!K45</f>
        <v>64975.85252527173</v>
      </c>
      <c r="L45" s="6">
        <f>BE!L45+BG!L45+CZ!L45+DK!L45+DE!L45+EE!L45+IE!L45+EL!L45+ES!L45+FR!L45+HR!L45+IT!L45+CY!L45+LV!L45+LT!L45+LU!L45+HU!L45+MT!L45+NL!L45+AT!L45+PL!L45+PT!L45+RO!L45+SI!L45+SK!L45+FI!L45+SE!L45+UK!L45</f>
        <v>69275.840455992977</v>
      </c>
    </row>
    <row r="46" spans="1:12" s="3" customFormat="1" ht="13.5" x14ac:dyDescent="0.2">
      <c r="A46" s="15" t="s">
        <v>32</v>
      </c>
      <c r="B46" s="15"/>
      <c r="C46" s="6">
        <f>BE!C46+BG!C46+CZ!C46+DK!C46+DE!C46+EE!C46+IE!C46+EL!C46+ES!C46+FR!C46+HR!C46+IT!C46+CY!C46+LV!C46+LT!C46+LU!C46+HU!C46+MT!C46+NL!C46+AT!C46+PL!C46+PT!C46+RO!C46+SI!C46+SK!C46+FI!C46+SE!C46+UK!C46</f>
        <v>59038.080016694825</v>
      </c>
      <c r="D46" s="6">
        <f>BE!D46+BG!D46+CZ!D46+DK!D46+DE!D46+EE!D46+IE!D46+EL!D46+ES!D46+FR!D46+HR!D46+IT!D46+CY!D46+LV!D46+LT!D46+LU!D46+HU!D46+MT!D46+NL!D46+AT!D46+PL!D46+PT!D46+RO!D46+SI!D46+SK!D46+FI!D46+SE!D46+UK!D46</f>
        <v>60989.230050906335</v>
      </c>
      <c r="E46" s="6">
        <f>BE!E46+BG!E46+CZ!E46+DK!E46+DE!E46+EE!E46+IE!E46+EL!E46+ES!E46+FR!E46+HR!E46+IT!E46+CY!E46+LV!E46+LT!E46+LU!E46+HU!E46+MT!E46+NL!E46+AT!E46+PL!E46+PT!E46+RO!E46+SI!E46+SK!E46+FI!E46+SE!E46+UK!E46</f>
        <v>63286.970605541646</v>
      </c>
      <c r="F46" s="6">
        <f>BE!F46+BG!F46+CZ!F46+DK!F46+DE!F46+EE!F46+IE!F46+EL!F46+ES!F46+FR!F46+HR!F46+IT!F46+CY!F46+LV!F46+LT!F46+LU!F46+HU!F46+MT!F46+NL!F46+AT!F46+PL!F46+PT!F46+RO!F46+SI!F46+SK!F46+FI!F46+SE!F46+UK!F46</f>
        <v>65685.494233324644</v>
      </c>
      <c r="G46" s="6">
        <f>BE!G46+BG!G46+CZ!G46+DK!G46+DE!G46+EE!G46+IE!G46+EL!G46+ES!G46+FR!G46+HR!G46+IT!G46+CY!G46+LV!G46+LT!G46+LU!G46+HU!G46+MT!G46+NL!G46+AT!G46+PL!G46+PT!G46+RO!G46+SI!G46+SK!G46+FI!G46+SE!G46+UK!G46</f>
        <v>67519.765312388961</v>
      </c>
      <c r="H46" s="6">
        <f>BE!H46+BG!H46+CZ!H46+DK!H46+DE!H46+EE!H46+IE!H46+EL!H46+ES!H46+FR!H46+HR!H46+IT!H46+CY!H46+LV!H46+LT!H46+LU!H46+HU!H46+MT!H46+NL!H46+AT!H46+PL!H46+PT!H46+RO!H46+SI!H46+SK!H46+FI!H46+SE!H46+UK!H46</f>
        <v>71552.701374506098</v>
      </c>
      <c r="I46" s="6">
        <f>BE!I46+BG!I46+CZ!I46+DK!I46+DE!I46+EE!I46+IE!I46+EL!I46+ES!I46+FR!I46+HR!I46+IT!I46+CY!I46+LV!I46+LT!I46+LU!I46+HU!I46+MT!I46+NL!I46+AT!I46+PL!I46+PT!I46+RO!I46+SI!I46+SK!I46+FI!I46+SE!I46+UK!I46</f>
        <v>79481.490029812747</v>
      </c>
      <c r="J46" s="6">
        <f>BE!J46+BG!J46+CZ!J46+DK!J46+DE!J46+EE!J46+IE!J46+EL!J46+ES!J46+FR!J46+HR!J46+IT!J46+CY!J46+LV!J46+LT!J46+LU!J46+HU!J46+MT!J46+NL!J46+AT!J46+PL!J46+PT!J46+RO!J46+SI!J46+SK!J46+FI!J46+SE!J46+UK!J46</f>
        <v>78048.126752580196</v>
      </c>
      <c r="K46" s="6">
        <f>BE!K46+BG!K46+CZ!K46+DK!K46+DE!K46+EE!K46+IE!K46+EL!K46+ES!K46+FR!K46+HR!K46+IT!K46+CY!K46+LV!K46+LT!K46+LU!K46+HU!K46+MT!K46+NL!K46+AT!K46+PL!K46+PT!K46+RO!K46+SI!K46+SK!K46+FI!K46+SE!K46+UK!K46</f>
        <v>85063.691738186666</v>
      </c>
      <c r="L46" s="6">
        <f>BE!L46+BG!L46+CZ!L46+DK!L46+DE!L46+EE!L46+IE!L46+EL!L46+ES!L46+FR!L46+HR!L46+IT!L46+CY!L46+LV!L46+LT!L46+LU!L46+HU!L46+MT!L46+NL!L46+AT!L46+PL!L46+PT!L46+RO!L46+SI!L46+SK!L46+FI!L46+SE!L46+UK!L46</f>
        <v>88292.413326817332</v>
      </c>
    </row>
    <row r="47" spans="1:12" s="3" customFormat="1" ht="13.5" x14ac:dyDescent="0.2">
      <c r="A47" s="15" t="s">
        <v>33</v>
      </c>
      <c r="B47" s="15"/>
      <c r="C47" s="6">
        <f>BE!C47+BG!C47+CZ!C47+DK!C47+DE!C47+EE!C47+IE!C47+EL!C47+ES!C47+FR!C47+HR!C47+IT!C47+CY!C47+LV!C47+LT!C47+LU!C47+HU!C47+MT!C47+NL!C47+AT!C47+PL!C47+PT!C47+RO!C47+SI!C47+SK!C47+FI!C47+SE!C47+UK!C47</f>
        <v>3032.9993069840925</v>
      </c>
      <c r="D47" s="6">
        <f>BE!D47+BG!D47+CZ!D47+DK!D47+DE!D47+EE!D47+IE!D47+EL!D47+ES!D47+FR!D47+HR!D47+IT!D47+CY!D47+LV!D47+LT!D47+LU!D47+HU!D47+MT!D47+NL!D47+AT!D47+PL!D47+PT!D47+RO!D47+SI!D47+SK!D47+FI!D47+SE!D47+UK!D47</f>
        <v>4320.8274402025263</v>
      </c>
      <c r="E47" s="6">
        <f>BE!E47+BG!E47+CZ!E47+DK!E47+DE!E47+EE!E47+IE!E47+EL!E47+ES!E47+FR!E47+HR!E47+IT!E47+CY!E47+LV!E47+LT!E47+LU!E47+HU!E47+MT!E47+NL!E47+AT!E47+PL!E47+PT!E47+RO!E47+SI!E47+SK!E47+FI!E47+SE!E47+UK!E47</f>
        <v>6514.5924818499498</v>
      </c>
      <c r="F47" s="6">
        <f>BE!F47+BG!F47+CZ!F47+DK!F47+DE!F47+EE!F47+IE!F47+EL!F47+ES!F47+FR!F47+HR!F47+IT!F47+CY!F47+LV!F47+LT!F47+LU!F47+HU!F47+MT!F47+NL!F47+AT!F47+PL!F47+PT!F47+RO!F47+SI!F47+SK!F47+FI!F47+SE!F47+UK!F47</f>
        <v>8817.8241847829722</v>
      </c>
      <c r="G47" s="6">
        <f>BE!G47+BG!G47+CZ!G47+DK!G47+DE!G47+EE!G47+IE!G47+EL!G47+ES!G47+FR!G47+HR!G47+IT!G47+CY!G47+LV!G47+LT!G47+LU!G47+HU!G47+MT!G47+NL!G47+AT!G47+PL!G47+PT!G47+RO!G47+SI!G47+SK!G47+FI!G47+SE!G47+UK!G47</f>
        <v>11000.630910200174</v>
      </c>
      <c r="H47" s="6">
        <f>BE!H47+BG!H47+CZ!H47+DK!H47+DE!H47+EE!H47+IE!H47+EL!H47+ES!H47+FR!H47+HR!H47+IT!H47+CY!H47+LV!H47+LT!H47+LU!H47+HU!H47+MT!H47+NL!H47+AT!H47+PL!H47+PT!H47+RO!H47+SI!H47+SK!H47+FI!H47+SE!H47+UK!H47</f>
        <v>12875.518013765435</v>
      </c>
      <c r="I47" s="6">
        <f>BE!I47+BG!I47+CZ!I47+DK!I47+DE!I47+EE!I47+IE!I47+EL!I47+ES!I47+FR!I47+HR!I47+IT!I47+CY!I47+LV!I47+LT!I47+LU!I47+HU!I47+MT!I47+NL!I47+AT!I47+PL!I47+PT!I47+RO!I47+SI!I47+SK!I47+FI!I47+SE!I47+UK!I47</f>
        <v>14382.996243090834</v>
      </c>
      <c r="J47" s="6">
        <f>BE!J47+BG!J47+CZ!J47+DK!J47+DE!J47+EE!J47+IE!J47+EL!J47+ES!J47+FR!J47+HR!J47+IT!J47+CY!J47+LV!J47+LT!J47+LU!J47+HU!J47+MT!J47+NL!J47+AT!J47+PL!J47+PT!J47+RO!J47+SI!J47+SK!J47+FI!J47+SE!J47+UK!J47</f>
        <v>9708.4354419477859</v>
      </c>
      <c r="K47" s="6">
        <f>BE!K47+BG!K47+CZ!K47+DK!K47+DE!K47+EE!K47+IE!K47+EL!K47+ES!K47+FR!K47+HR!K47+IT!K47+CY!K47+LV!K47+LT!K47+LU!K47+HU!K47+MT!K47+NL!K47+AT!K47+PL!K47+PT!K47+RO!K47+SI!K47+SK!K47+FI!K47+SE!K47+UK!K47</f>
        <v>12945.350034195373</v>
      </c>
      <c r="L47" s="6">
        <f>BE!L47+BG!L47+CZ!L47+DK!L47+DE!L47+EE!L47+IE!L47+EL!L47+ES!L47+FR!L47+HR!L47+IT!L47+CY!L47+LV!L47+LT!L47+LU!L47+HU!L47+MT!L47+NL!L47+AT!L47+PL!L47+PT!L47+RO!L47+SI!L47+SK!L47+FI!L47+SE!L47+UK!L47</f>
        <v>13416.847388877597</v>
      </c>
    </row>
    <row r="48" spans="1:12" s="3" customFormat="1" ht="13.5" x14ac:dyDescent="0.2">
      <c r="A48" s="3" t="s">
        <v>34</v>
      </c>
      <c r="B48" s="15"/>
      <c r="C48" s="6">
        <f>BE!C48+BG!C48+CZ!C48+DK!C48+DE!C48+EE!C48+IE!C48+EL!C48+ES!C48+FR!C48+HR!C48+IT!C48+CY!C48+LV!C48+LT!C48+LU!C48+HU!C48+MT!C48+NL!C48+AT!C48+PL!C48+PT!C48+RO!C48+SI!C48+SK!C48+FI!C48+SE!C48+UK!C48</f>
        <v>101200.77303688819</v>
      </c>
      <c r="D48" s="6">
        <f>BE!D48+BG!D48+CZ!D48+DK!D48+DE!D48+EE!D48+IE!D48+EL!D48+ES!D48+FR!D48+HR!D48+IT!D48+CY!D48+LV!D48+LT!D48+LU!D48+HU!D48+MT!D48+NL!D48+AT!D48+PL!D48+PT!D48+RO!D48+SI!D48+SK!D48+FI!D48+SE!D48+UK!D48</f>
        <v>106425.60341798267</v>
      </c>
      <c r="E48" s="6">
        <f>BE!E48+BG!E48+CZ!E48+DK!E48+DE!E48+EE!E48+IE!E48+EL!E48+ES!E48+FR!E48+HR!E48+IT!E48+CY!E48+LV!E48+LT!E48+LU!E48+HU!E48+MT!E48+NL!E48+AT!E48+PL!E48+PT!E48+RO!E48+SI!E48+SK!E48+FI!E48+SE!E48+UK!E48</f>
        <v>112865.91193579619</v>
      </c>
      <c r="F48" s="6">
        <f>BE!F48+BG!F48+CZ!F48+DK!F48+DE!F48+EE!F48+IE!F48+EL!F48+ES!F48+FR!F48+HR!F48+IT!F48+CY!F48+LV!F48+LT!F48+LU!F48+HU!F48+MT!F48+NL!F48+AT!F48+PL!F48+PT!F48+RO!F48+SI!F48+SK!F48+FI!F48+SE!F48+UK!F48</f>
        <v>119984.23202644923</v>
      </c>
      <c r="G48" s="6">
        <f>BE!G48+BG!G48+CZ!G48+DK!G48+DE!G48+EE!G48+IE!G48+EL!G48+ES!G48+FR!G48+HR!G48+IT!G48+CY!G48+LV!G48+LT!G48+LU!G48+HU!G48+MT!G48+NL!G48+AT!G48+PL!G48+PT!G48+RO!G48+SI!G48+SK!G48+FI!G48+SE!G48+UK!G48</f>
        <v>126728.80047788026</v>
      </c>
      <c r="H48" s="6">
        <f>BE!H48+BG!H48+CZ!H48+DK!H48+DE!H48+EE!H48+IE!H48+EL!H48+ES!H48+FR!H48+HR!H48+IT!H48+CY!H48+LV!H48+LT!H48+LU!H48+HU!H48+MT!H48+NL!H48+AT!H48+PL!H48+PT!H48+RO!H48+SI!H48+SK!H48+FI!H48+SE!H48+UK!H48</f>
        <v>135693.94301502901</v>
      </c>
      <c r="I48" s="6">
        <f>BE!I48+BG!I48+CZ!I48+DK!I48+DE!I48+EE!I48+IE!I48+EL!I48+ES!I48+FR!I48+HR!I48+IT!I48+CY!I48+LV!I48+LT!I48+LU!I48+HU!I48+MT!I48+NL!I48+AT!I48+PL!I48+PT!I48+RO!I48+SI!I48+SK!I48+FI!I48+SE!I48+UK!I48</f>
        <v>149130.94705330653</v>
      </c>
      <c r="J48" s="6">
        <f>BE!J48+BG!J48+CZ!J48+DK!J48+DE!J48+EE!J48+IE!J48+EL!J48+ES!J48+FR!J48+HR!J48+IT!J48+CY!J48+LV!J48+LT!J48+LU!J48+HU!J48+MT!J48+NL!J48+AT!J48+PL!J48+PT!J48+RO!J48+SI!J48+SK!J48+FI!J48+SE!J48+UK!J48</f>
        <v>147481.03933064587</v>
      </c>
      <c r="K48" s="6">
        <f>BE!K48+BG!K48+CZ!K48+DK!K48+DE!K48+EE!K48+IE!K48+EL!K48+ES!K48+FR!K48+HR!K48+IT!K48+CY!K48+LV!K48+LT!K48+LU!K48+HU!K48+MT!K48+NL!K48+AT!K48+PL!K48+PT!K48+RO!K48+SI!K48+SK!K48+FI!K48+SE!K48+UK!K48</f>
        <v>162984.89429765378</v>
      </c>
      <c r="L48" s="6">
        <f>BE!L48+BG!L48+CZ!L48+DK!L48+DE!L48+EE!L48+IE!L48+EL!L48+ES!L48+FR!L48+HR!L48+IT!L48+CY!L48+LV!L48+LT!L48+LU!L48+HU!L48+MT!L48+NL!L48+AT!L48+PL!L48+PT!L48+RO!L48+SI!L48+SK!L48+FI!L48+SE!L48+UK!L48</f>
        <v>170985.10117168789</v>
      </c>
    </row>
    <row r="49" spans="1:12" ht="13.5" x14ac:dyDescent="0.2">
      <c r="A49" s="3" t="s">
        <v>35</v>
      </c>
      <c r="B49" s="3"/>
      <c r="C49" s="6"/>
      <c r="D49" s="6"/>
      <c r="E49" s="6"/>
      <c r="F49" s="6"/>
      <c r="G49" s="6"/>
      <c r="H49" s="6"/>
      <c r="I49" s="6"/>
      <c r="J49" s="6"/>
      <c r="K49" s="6"/>
      <c r="L49" s="6"/>
    </row>
    <row r="50" spans="1:12" s="3" customFormat="1" ht="13.5" x14ac:dyDescent="0.2">
      <c r="A50" s="1"/>
      <c r="B50" s="1"/>
      <c r="C50" s="1"/>
      <c r="D50" s="1"/>
      <c r="E50" s="1"/>
      <c r="F50" s="1"/>
      <c r="G50" s="1"/>
      <c r="H50" s="1"/>
      <c r="I50" s="1"/>
      <c r="J50" s="1"/>
      <c r="K50" s="1"/>
      <c r="L50" s="1"/>
    </row>
    <row r="51" spans="1:12" ht="20.25" x14ac:dyDescent="0.2">
      <c r="A51" s="16" t="s">
        <v>36</v>
      </c>
      <c r="B51" s="15"/>
      <c r="C51" s="6"/>
      <c r="D51" s="6"/>
      <c r="E51" s="6"/>
      <c r="F51" s="6"/>
      <c r="G51" s="6"/>
      <c r="H51" s="6"/>
      <c r="I51" s="6"/>
      <c r="J51" s="6"/>
      <c r="K51" s="6"/>
      <c r="L51" s="6"/>
    </row>
    <row r="52" spans="1:12" ht="13.5" x14ac:dyDescent="0.2">
      <c r="A52" s="15" t="s">
        <v>37</v>
      </c>
      <c r="B52" s="15"/>
      <c r="C52" s="6">
        <f>BE!C52+BG!C52+CZ!C52+DK!C52+DE!C52+EE!C52+IE!C52+EL!C52+ES!C52+FR!C52+HR!C52+IT!C52+CY!C52+LV!C52+LT!C52+LU!C52+HU!C52+MT!C52+NL!C52+AT!C52+PL!C52+PT!C52+RO!C52+SI!C52+SK!C52+FI!C52+SE!C52+UK!C52</f>
        <v>0</v>
      </c>
      <c r="D52" s="6">
        <f>BE!D52+BG!D52+CZ!D52+DK!D52+DE!D52+EE!D52+IE!D52+EL!D52+ES!D52+FR!D52+HR!D52+IT!D52+CY!D52+LV!D52+LT!D52+LU!D52+HU!D52+MT!D52+NL!D52+AT!D52+PL!D52+PT!D52+RO!D52+SI!D52+SK!D52+FI!D52+SE!D52+UK!D52</f>
        <v>0</v>
      </c>
      <c r="E52" s="6">
        <f>BE!E52+BG!E52+CZ!E52+DK!E52+DE!E52+EE!E52+IE!E52+EL!E52+ES!E52+FR!E52+HR!E52+IT!E52+CY!E52+LV!E52+LT!E52+LU!E52+HU!E52+MT!E52+NL!E52+AT!E52+PL!E52+PT!E52+RO!E52+SI!E52+SK!E52+FI!E52+SE!E52+UK!E52</f>
        <v>0</v>
      </c>
      <c r="F52" s="6">
        <f>BE!F52+BG!F52+CZ!F52+DK!F52+DE!F52+EE!F52+IE!F52+EL!F52+ES!F52+FR!F52+HR!F52+IT!F52+CY!F52+LV!F52+LT!F52+LU!F52+HU!F52+MT!F52+NL!F52+AT!F52+PL!F52+PT!F52+RO!F52+SI!F52+SK!F52+FI!F52+SE!F52+UK!F52</f>
        <v>0</v>
      </c>
      <c r="G52" s="6">
        <f>BE!G52+BG!G52+CZ!G52+DK!G52+DE!G52+EE!G52+IE!G52+EL!G52+ES!G52+FR!G52+HR!G52+IT!G52+CY!G52+LV!G52+LT!G52+LU!G52+HU!G52+MT!G52+NL!G52+AT!G52+PL!G52+PT!G52+RO!G52+SI!G52+SK!G52+FI!G52+SE!G52+UK!G52</f>
        <v>0</v>
      </c>
      <c r="H52" s="6">
        <f>BE!H52+BG!H52+CZ!H52+DK!H52+DE!H52+EE!H52+IE!H52+EL!H52+ES!H52+FR!H52+HR!H52+IT!H52+CY!H52+LV!H52+LT!H52+LU!H52+HU!H52+MT!H52+NL!H52+AT!H52+PL!H52+PT!H52+RO!H52+SI!H52+SK!H52+FI!H52+SE!H52+UK!H52</f>
        <v>0</v>
      </c>
      <c r="I52" s="6">
        <f>BE!I52+BG!I52+CZ!I52+DK!I52+DE!I52+EE!I52+IE!I52+EL!I52+ES!I52+FR!I52+HR!I52+IT!I52+CY!I52+LV!I52+LT!I52+LU!I52+HU!I52+MT!I52+NL!I52+AT!I52+PL!I52+PT!I52+RO!I52+SI!I52+SK!I52+FI!I52+SE!I52+UK!I52</f>
        <v>0</v>
      </c>
      <c r="J52" s="6">
        <f>BE!J52+BG!J52+CZ!J52+DK!J52+DE!J52+EE!J52+IE!J52+EL!J52+ES!J52+FR!J52+HR!J52+IT!J52+CY!J52+LV!J52+LT!J52+LU!J52+HU!J52+MT!J52+NL!J52+AT!J52+PL!J52+PT!J52+RO!J52+SI!J52+SK!J52+FI!J52+SE!J52+UK!J52</f>
        <v>0</v>
      </c>
      <c r="K52" s="6">
        <f>BE!K52+BG!K52+CZ!K52+DK!K52+DE!K52+EE!K52+IE!K52+EL!K52+ES!K52+FR!K52+HR!K52+IT!K52+CY!K52+LV!K52+LT!K52+LU!K52+HU!K52+MT!K52+NL!K52+AT!K52+PL!K52+PT!K52+RO!K52+SI!K52+SK!K52+FI!K52+SE!K52+UK!K52</f>
        <v>0</v>
      </c>
      <c r="L52" s="6">
        <f>BE!L52+BG!L52+CZ!L52+DK!L52+DE!L52+EE!L52+IE!L52+EL!L52+ES!L52+FR!L52+HR!L52+IT!L52+CY!L52+LV!L52+LT!L52+LU!L52+HU!L52+MT!L52+NL!L52+AT!L52+PL!L52+PT!L52+RO!L52+SI!L52+SK!L52+FI!L52+SE!L52+UK!L52</f>
        <v>0</v>
      </c>
    </row>
    <row r="53" spans="1:12" s="3" customFormat="1" ht="13.5" x14ac:dyDescent="0.2">
      <c r="A53" s="15" t="s">
        <v>38</v>
      </c>
      <c r="B53" s="15"/>
      <c r="C53" s="6">
        <f>BE!C53+BG!C53+CZ!C53+DK!C53+DE!C53+EE!C53+IE!C53+EL!C53+ES!C53+FR!C53+HR!C53+IT!C53+CY!C53+LV!C53+LT!C53+LU!C53+HU!C53+MT!C53+NL!C53+AT!C53+PL!C53+PT!C53+RO!C53+SI!C53+SK!C53+FI!C53+SE!C53+UK!C53</f>
        <v>0</v>
      </c>
      <c r="D53" s="6">
        <f>BE!D53+BG!D53+CZ!D53+DK!D53+DE!D53+EE!D53+IE!D53+EL!D53+ES!D53+FR!D53+HR!D53+IT!D53+CY!D53+LV!D53+LT!D53+LU!D53+HU!D53+MT!D53+NL!D53+AT!D53+PL!D53+PT!D53+RO!D53+SI!D53+SK!D53+FI!D53+SE!D53+UK!D53</f>
        <v>0</v>
      </c>
      <c r="E53" s="6">
        <f>BE!E53+BG!E53+CZ!E53+DK!E53+DE!E53+EE!E53+IE!E53+EL!E53+ES!E53+FR!E53+HR!E53+IT!E53+CY!E53+LV!E53+LT!E53+LU!E53+HU!E53+MT!E53+NL!E53+AT!E53+PL!E53+PT!E53+RO!E53+SI!E53+SK!E53+FI!E53+SE!E53+UK!E53</f>
        <v>0</v>
      </c>
      <c r="F53" s="6">
        <f>BE!F53+BG!F53+CZ!F53+DK!F53+DE!F53+EE!F53+IE!F53+EL!F53+ES!F53+FR!F53+HR!F53+IT!F53+CY!F53+LV!F53+LT!F53+LU!F53+HU!F53+MT!F53+NL!F53+AT!F53+PL!F53+PT!F53+RO!F53+SI!F53+SK!F53+FI!F53+SE!F53+UK!F53</f>
        <v>0</v>
      </c>
      <c r="G53" s="6">
        <f>BE!G53+BG!G53+CZ!G53+DK!G53+DE!G53+EE!G53+IE!G53+EL!G53+ES!G53+FR!G53+HR!G53+IT!G53+CY!G53+LV!G53+LT!G53+LU!G53+HU!G53+MT!G53+NL!G53+AT!G53+PL!G53+PT!G53+RO!G53+SI!G53+SK!G53+FI!G53+SE!G53+UK!G53</f>
        <v>0</v>
      </c>
      <c r="H53" s="6">
        <f>BE!H53+BG!H53+CZ!H53+DK!H53+DE!H53+EE!H53+IE!H53+EL!H53+ES!H53+FR!H53+HR!H53+IT!H53+CY!H53+LV!H53+LT!H53+LU!H53+HU!H53+MT!H53+NL!H53+AT!H53+PL!H53+PT!H53+RO!H53+SI!H53+SK!H53+FI!H53+SE!H53+UK!H53</f>
        <v>0</v>
      </c>
      <c r="I53" s="6">
        <f>BE!I53+BG!I53+CZ!I53+DK!I53+DE!I53+EE!I53+IE!I53+EL!I53+ES!I53+FR!I53+HR!I53+IT!I53+CY!I53+LV!I53+LT!I53+LU!I53+HU!I53+MT!I53+NL!I53+AT!I53+PL!I53+PT!I53+RO!I53+SI!I53+SK!I53+FI!I53+SE!I53+UK!I53</f>
        <v>0</v>
      </c>
      <c r="J53" s="6">
        <f>BE!J53+BG!J53+CZ!J53+DK!J53+DE!J53+EE!J53+IE!J53+EL!J53+ES!J53+FR!J53+HR!J53+IT!J53+CY!J53+LV!J53+LT!J53+LU!J53+HU!J53+MT!J53+NL!J53+AT!J53+PL!J53+PT!J53+RO!J53+SI!J53+SK!J53+FI!J53+SE!J53+UK!J53</f>
        <v>0</v>
      </c>
      <c r="K53" s="6">
        <f>BE!K53+BG!K53+CZ!K53+DK!K53+DE!K53+EE!K53+IE!K53+EL!K53+ES!K53+FR!K53+HR!K53+IT!K53+CY!K53+LV!K53+LT!K53+LU!K53+HU!K53+MT!K53+NL!K53+AT!K53+PL!K53+PT!K53+RO!K53+SI!K53+SK!K53+FI!K53+SE!K53+UK!K53</f>
        <v>30.22</v>
      </c>
      <c r="L53" s="6">
        <f>BE!L53+BG!L53+CZ!L53+DK!L53+DE!L53+EE!L53+IE!L53+EL!L53+ES!L53+FR!L53+HR!L53+IT!L53+CY!L53+LV!L53+LT!L53+LU!L53+HU!L53+MT!L53+NL!L53+AT!L53+PL!L53+PT!L53+RO!L53+SI!L53+SK!L53+FI!L53+SE!L53+UK!L53</f>
        <v>95.23</v>
      </c>
    </row>
    <row r="54" spans="1:12" s="3" customFormat="1" ht="13.5" x14ac:dyDescent="0.2">
      <c r="A54" s="15"/>
      <c r="B54" s="15"/>
      <c r="C54" s="6"/>
      <c r="D54" s="6"/>
      <c r="E54" s="6"/>
      <c r="F54" s="6"/>
      <c r="G54" s="6"/>
      <c r="H54" s="6"/>
      <c r="I54" s="6"/>
      <c r="J54" s="6"/>
      <c r="K54" s="6"/>
      <c r="L54" s="6"/>
    </row>
    <row r="55" spans="1:12" s="3" customFormat="1" ht="13.5" x14ac:dyDescent="0.2">
      <c r="A55" s="8" t="s">
        <v>39</v>
      </c>
      <c r="B55" s="15"/>
      <c r="C55" s="9">
        <f>BE!C55+BG!C55+CZ!C55+DK!C55+DE!C55+EE!C55+IE!C55+EL!C55+ES!C55+FR!C55+HR!C55+IT!C55+CY!C55+LV!C55+LT!C55+LU!C55+HU!C55+MT!C55+NL!C55+AT!C55+PL!C55+PT!C55+RO!C55+SI!C55+SK!C55+FI!C55+SE!C55+UK!C55</f>
        <v>101200.77303688819</v>
      </c>
      <c r="D55" s="9">
        <f>BE!D55+BG!D55+CZ!D55+DK!D55+DE!D55+EE!D55+IE!D55+EL!D55+ES!D55+FR!D55+HR!D55+IT!D55+CY!D55+LV!D55+LT!D55+LU!D55+HU!D55+MT!D55+NL!D55+AT!D55+PL!D55+PT!D55+RO!D55+SI!D55+SK!D55+FI!D55+SE!D55+UK!D55</f>
        <v>106425.60341798267</v>
      </c>
      <c r="E55" s="9">
        <f>BE!E55+BG!E55+CZ!E55+DK!E55+DE!E55+EE!E55+IE!E55+EL!E55+ES!E55+FR!E55+HR!E55+IT!E55+CY!E55+LV!E55+LT!E55+LU!E55+HU!E55+MT!E55+NL!E55+AT!E55+PL!E55+PT!E55+RO!E55+SI!E55+SK!E55+FI!E55+SE!E55+UK!E55</f>
        <v>112865.91193579619</v>
      </c>
      <c r="F55" s="9">
        <f>BE!F55+BG!F55+CZ!F55+DK!F55+DE!F55+EE!F55+IE!F55+EL!F55+ES!F55+FR!F55+HR!F55+IT!F55+CY!F55+LV!F55+LT!F55+LU!F55+HU!F55+MT!F55+NL!F55+AT!F55+PL!F55+PT!F55+RO!F55+SI!F55+SK!F55+FI!F55+SE!F55+UK!F55</f>
        <v>119984.23202644923</v>
      </c>
      <c r="G55" s="9">
        <f>BE!G55+BG!G55+CZ!G55+DK!G55+DE!G55+EE!G55+IE!G55+EL!G55+ES!G55+FR!G55+HR!G55+IT!G55+CY!G55+LV!G55+LT!G55+LU!G55+HU!G55+MT!G55+NL!G55+AT!G55+PL!G55+PT!G55+RO!G55+SI!G55+SK!G55+FI!G55+SE!G55+UK!G55</f>
        <v>126728.80047788026</v>
      </c>
      <c r="H55" s="9">
        <f>BE!H55+BG!H55+CZ!H55+DK!H55+DE!H55+EE!H55+IE!H55+EL!H55+ES!H55+FR!H55+HR!H55+IT!H55+CY!H55+LV!H55+LT!H55+LU!H55+HU!H55+MT!H55+NL!H55+AT!H55+PL!H55+PT!H55+RO!H55+SI!H55+SK!H55+FI!H55+SE!H55+UK!H55</f>
        <v>135693.94301502901</v>
      </c>
      <c r="I55" s="9">
        <f>BE!I55+BG!I55+CZ!I55+DK!I55+DE!I55+EE!I55+IE!I55+EL!I55+ES!I55+FR!I55+HR!I55+IT!I55+CY!I55+LV!I55+LT!I55+LU!I55+HU!I55+MT!I55+NL!I55+AT!I55+PL!I55+PT!I55+RO!I55+SI!I55+SK!I55+FI!I55+SE!I55+UK!I55</f>
        <v>149130.94705330653</v>
      </c>
      <c r="J55" s="9">
        <f>BE!J55+BG!J55+CZ!J55+DK!J55+DE!J55+EE!J55+IE!J55+EL!J55+ES!J55+FR!J55+HR!J55+IT!J55+CY!J55+LV!J55+LT!J55+LU!J55+HU!J55+MT!J55+NL!J55+AT!J55+PL!J55+PT!J55+RO!J55+SI!J55+SK!J55+FI!J55+SE!J55+UK!J55</f>
        <v>147481.03933064587</v>
      </c>
      <c r="K55" s="9">
        <f>BE!K55+BG!K55+CZ!K55+DK!K55+DE!K55+EE!K55+IE!K55+EL!K55+ES!K55+FR!K55+HR!K55+IT!K55+CY!K55+LV!K55+LT!K55+LU!K55+HU!K55+MT!K55+NL!K55+AT!K55+PL!K55+PT!K55+RO!K55+SI!K55+SK!K55+FI!K55+SE!K55+UK!K55</f>
        <v>162954.67429765378</v>
      </c>
      <c r="L55" s="9">
        <f>BE!L55+BG!L55+CZ!L55+DK!L55+DE!L55+EE!L55+IE!L55+EL!L55+ES!L55+FR!L55+HR!L55+IT!L55+CY!L55+LV!L55+LT!L55+LU!L55+HU!L55+MT!L55+NL!L55+AT!L55+PL!L55+PT!L55+RO!L55+SI!L55+SK!L55+FI!L55+SE!L55+UK!L55</f>
        <v>170889.8711716879</v>
      </c>
    </row>
    <row r="57" spans="1:12" s="3" customFormat="1" ht="20.25" x14ac:dyDescent="0.2">
      <c r="A57" s="16" t="s">
        <v>40</v>
      </c>
      <c r="C57" s="6"/>
      <c r="D57" s="6"/>
      <c r="E57" s="6"/>
      <c r="F57" s="6"/>
      <c r="G57" s="6"/>
      <c r="H57" s="6"/>
      <c r="I57" s="6"/>
      <c r="J57" s="6"/>
      <c r="K57" s="6"/>
      <c r="L57" s="6"/>
    </row>
    <row r="58" spans="1:12" s="3" customFormat="1" ht="13.5" x14ac:dyDescent="0.2">
      <c r="A58" s="3" t="s">
        <v>41</v>
      </c>
      <c r="C58" s="6">
        <f>BE!C58+BG!C58+CZ!C58+DK!C58+DE!C58+EE!C58+IE!C58+EL!C58+ES!C58+FR!C58+HR!C58+IT!C58+CY!C58+LV!C58+LT!C58+LU!C58+HU!C58+MT!C58+NL!C58+AT!C58+PL!C58+PT!C58+RO!C58+SI!C58+SK!C58+FI!C58+SE!C58+UK!C58</f>
        <v>1221234.7328321049</v>
      </c>
      <c r="D58" s="6">
        <f>BE!D58+BG!D58+CZ!D58+DK!D58+DE!D58+EE!D58+IE!D58+EL!D58+ES!D58+FR!D58+HR!D58+IT!D58+CY!D58+LV!D58+LT!D58+LU!D58+HU!D58+MT!D58+NL!D58+AT!D58+PL!D58+PT!D58+RO!D58+SI!D58+SK!D58+FI!D58+SE!D58+UK!D58</f>
        <v>1222789.4171107463</v>
      </c>
      <c r="E58" s="6">
        <f>BE!E58+BG!E58+CZ!E58+DK!E58+DE!E58+EE!E58+IE!E58+EL!E58+ES!E58+FR!E58+HR!E58+IT!E58+CY!E58+LV!E58+LT!E58+LU!E58+HU!E58+MT!E58+NL!E58+AT!E58+PL!E58+PT!E58+RO!E58+SI!E58+SK!E58+FI!E58+SE!E58+UK!E58</f>
        <v>1223405.9899861112</v>
      </c>
      <c r="F58" s="6">
        <f>BE!F58+BG!F58+CZ!F58+DK!F58+DE!F58+EE!F58+IE!F58+EL!F58+ES!F58+FR!F58+HR!F58+IT!F58+CY!F58+LV!F58+LT!F58+LU!F58+HU!F58+MT!F58+NL!F58+AT!F58+PL!F58+PT!F58+RO!F58+SI!F58+SK!F58+FI!F58+SE!F58+UK!F58</f>
        <v>1204505.8289305412</v>
      </c>
      <c r="G58" s="6">
        <f>BE!G58+BG!G58+CZ!G58+DK!G58+DE!G58+EE!G58+IE!G58+EL!G58+ES!G58+FR!G58+HR!G58+IT!G58+CY!G58+LV!G58+LT!G58+LU!G58+HU!G58+MT!G58+NL!G58+AT!G58+PL!G58+PT!G58+RO!G58+SI!G58+SK!G58+FI!G58+SE!G58+UK!G58</f>
        <v>1209612.4654968416</v>
      </c>
      <c r="H58" s="6">
        <f>BE!H58+BG!H58+CZ!H58+DK!H58+DE!H58+EE!H58+IE!H58+EL!H58+ES!H58+FR!H58+HR!H58+IT!H58+CY!H58+LV!H58+LT!H58+LU!H58+HU!H58+MT!H58+NL!H58+AT!H58+PL!H58+PT!H58+RO!H58+SI!H58+SK!H58+FI!H58+SE!H58+UK!H58</f>
        <v>1142033.5153088493</v>
      </c>
      <c r="I58" s="6">
        <f>BE!I58+BG!I58+CZ!I58+DK!I58+DE!I58+EE!I58+IE!I58+EL!I58+ES!I58+FR!I58+HR!I58+IT!I58+CY!I58+LV!I58+LT!I58+LU!I58+HU!I58+MT!I58+NL!I58+AT!I58+PL!I58+PT!I58+RO!I58+SI!I58+SK!I58+FI!I58+SE!I58+UK!I58</f>
        <v>1194101.9004733821</v>
      </c>
      <c r="J58" s="6">
        <f>BE!J58+BG!J58+CZ!J58+DK!J58+DE!J58+EE!J58+IE!J58+EL!J58+ES!J58+FR!J58+HR!J58+IT!J58+CY!J58+LV!J58+LT!J58+LU!J58+HU!J58+MT!J58+NL!J58+AT!J58+PL!J58+PT!J58+RO!J58+SI!J58+SK!J58+FI!J58+SE!J58+UK!J58</f>
        <v>1139961.8846652193</v>
      </c>
      <c r="K58" s="6">
        <f>BE!K58+BG!K58+CZ!K58+DK!K58+DE!K58+EE!K58+IE!K58+EL!K58+ES!K58+FR!K58+HR!K58+IT!K58+CY!K58+LV!K58+LT!K58+LU!K58+HU!K58+MT!K58+NL!K58+AT!K58+PL!K58+PT!K58+RO!K58+SI!K58+SK!K58+FI!K58+SE!K58+UK!K58</f>
        <v>1140340.2449509883</v>
      </c>
      <c r="L58" s="6">
        <f>BE!L58+BG!L58+CZ!L58+DK!L58+DE!L58+EE!L58+IE!L58+EL!L58+ES!L58+FR!L58+HR!L58+IT!L58+CY!L58+LV!L58+LT!L58+LU!L58+HU!L58+MT!L58+NL!L58+AT!L58+PL!L58+PT!L58+RO!L58+SI!L58+SK!L58+FI!L58+SE!L58+UK!L58</f>
        <v>1139226.477104814</v>
      </c>
    </row>
    <row r="59" spans="1:12" s="3" customFormat="1" ht="13.5" x14ac:dyDescent="0.2">
      <c r="A59" s="1"/>
      <c r="B59" s="1"/>
      <c r="C59" s="1"/>
      <c r="D59" s="1"/>
      <c r="E59" s="1"/>
      <c r="F59" s="1"/>
      <c r="G59" s="1"/>
      <c r="H59" s="1"/>
      <c r="I59" s="1"/>
      <c r="J59" s="1"/>
      <c r="K59" s="1"/>
      <c r="L59" s="1"/>
    </row>
    <row r="60" spans="1:12" s="3" customFormat="1" ht="20.25" x14ac:dyDescent="0.2">
      <c r="A60" s="16" t="s">
        <v>42</v>
      </c>
      <c r="B60" s="1"/>
      <c r="C60" s="1"/>
      <c r="D60" s="1"/>
      <c r="E60" s="1"/>
      <c r="F60" s="1"/>
      <c r="G60" s="1"/>
      <c r="H60" s="1"/>
      <c r="I60" s="1"/>
      <c r="J60" s="1"/>
      <c r="K60" s="1"/>
      <c r="L60" s="1"/>
    </row>
    <row r="61" spans="1:12" s="3" customFormat="1" ht="13.5" x14ac:dyDescent="0.2">
      <c r="A61" s="1" t="s">
        <v>43</v>
      </c>
      <c r="B61" s="1"/>
      <c r="C61" s="6">
        <f>BE!C61+BG!C61+CZ!C61+DK!C61+DE!C61+EE!C61+IE!C61+EL!C61+ES!C61+FR!C61+HR!C61+IT!C61+CY!C61+LV!C61+LT!C61+LU!C61+HU!C61+MT!C61+NL!C61+AT!C61+PL!C61+PT!C61+RO!C61+SI!C61+SK!C61+FI!C61+SE!C61+UK!C61</f>
        <v>1222938.223768865</v>
      </c>
      <c r="D61" s="6">
        <f>BE!D61+BG!D61+CZ!D61+DK!D61+DE!D61+EE!D61+IE!D61+EL!D61+ES!D61+FR!D61+HR!D61+IT!D61+CY!D61+LV!D61+LT!D61+LU!D61+HU!D61+MT!D61+NL!D61+AT!D61+PL!D61+PT!D61+RO!D61+SI!D61+SK!D61+FI!D61+SE!D61+UK!D61</f>
        <v>1225028.8752375133</v>
      </c>
      <c r="E61" s="6">
        <f>BE!E61+BG!E61+CZ!E61+DK!E61+DE!E61+EE!E61+IE!E61+EL!E61+ES!E61+FR!E61+HR!E61+IT!E61+CY!E61+LV!E61+LT!E61+LU!E61+HU!E61+MT!E61+NL!E61+AT!E61+PL!E61+PT!E61+RO!E61+SI!E61+SK!E61+FI!E61+SE!E61+UK!E61</f>
        <v>1226200.9364048371</v>
      </c>
      <c r="F61" s="6">
        <f>BE!F61+BG!F61+CZ!F61+DK!F61+DE!F61+EE!F61+IE!F61+EL!F61+ES!F61+FR!F61+HR!F61+IT!F61+CY!F61+LV!F61+LT!F61+LU!F61+HU!F61+MT!F61+NL!F61+AT!F61+PL!F61+PT!F61+RO!F61+SI!F61+SK!F61+FI!F61+SE!F61+UK!F61</f>
        <v>1208065.2348169193</v>
      </c>
      <c r="G61" s="6">
        <f>BE!G61+BG!G61+CZ!G61+DK!G61+DE!G61+EE!G61+IE!G61+EL!G61+ES!G61+FR!G61+HR!G61+IT!G61+CY!G61+LV!G61+LT!G61+LU!G61+HU!G61+MT!G61+NL!G61+AT!G61+PL!G61+PT!G61+RO!G61+SI!G61+SK!G61+FI!G61+SE!G61+UK!G61</f>
        <v>1213869.1041745408</v>
      </c>
      <c r="H61" s="6">
        <f>BE!H61+BG!H61+CZ!H61+DK!H61+DE!H61+EE!H61+IE!H61+EL!H61+ES!H61+FR!H61+HR!H61+IT!H61+CY!H61+LV!H61+LT!H61+LU!H61+HU!H61+MT!H61+NL!H61+AT!H61+PL!H61+PT!H61+RO!H61+SI!H61+SK!H61+FI!H61+SE!H61+UK!H61</f>
        <v>1147022.9937399062</v>
      </c>
      <c r="I61" s="6">
        <f>BE!I61+BG!I61+CZ!I61+DK!I61+DE!I61+EE!I61+IE!I61+EL!I61+ES!I61+FR!I61+HR!I61+IT!I61+CY!I61+LV!I61+LT!I61+LU!I61+HU!I61+MT!I61+NL!I61+AT!I61+PL!I61+PT!I61+RO!I61+SI!I61+SK!I61+FI!I61+SE!I61+UK!I61</f>
        <v>1199615.1370081219</v>
      </c>
      <c r="J61" s="6">
        <f>BE!J61+BG!J61+CZ!J61+DK!J61+DE!J61+EE!J61+IE!J61+EL!J61+ES!J61+FR!J61+HR!J61+IT!J61+CY!J61+LV!J61+LT!J61+LU!J61+HU!J61+MT!J61+NL!J61+AT!J61+PL!J61+PT!J61+RO!J61+SI!J61+SK!J61+FI!J61+SE!J61+UK!J61</f>
        <v>1146300.4113389573</v>
      </c>
      <c r="K61" s="6">
        <f>BE!K61+BG!K61+CZ!K61+DK!K61+DE!K61+EE!K61+IE!K61+EL!K61+ES!K61+FR!K61+HR!K61+IT!K61+CY!K61+LV!K61+LT!K61+LU!K61+HU!K61+MT!K61+NL!K61+AT!K61+PL!K61+PT!K61+RO!K61+SI!K61+SK!K61+FI!K61+SE!K61+UK!K61</f>
        <v>1147236.9024573637</v>
      </c>
      <c r="L61" s="6">
        <f>BE!L61+BG!L61+CZ!L61+DK!L61+DE!L61+EE!L61+IE!L61+EL!L61+ES!L61+FR!L61+HR!L61+IT!L61+CY!L61+LV!L61+LT!L61+LU!L61+HU!L61+MT!L61+NL!L61+AT!L61+PL!L61+PT!L61+RO!L61+SI!L61+SK!L61+FI!L61+SE!L61+UK!L61</f>
        <v>1146611.8479429861</v>
      </c>
    </row>
    <row r="62" spans="1:12" s="3" customFormat="1" ht="13.5" x14ac:dyDescent="0.2">
      <c r="A62" s="8" t="s">
        <v>44</v>
      </c>
      <c r="C62" s="6">
        <f>BE!C62+BG!C62+CZ!C62+DK!C62+DE!C62+EE!C62+IE!C62+EL!C62+ES!C62+FR!C62+HR!C62+IT!C62+CY!C62+LV!C62+LT!C62+LU!C62+HU!C62+MT!C62+NL!C62+AT!C62+PL!C62+PT!C62+RO!C62+SI!C62+SK!C62+FI!C62+SE!C62+UK!C62</f>
        <v>1219656.475867047</v>
      </c>
      <c r="D62" s="6">
        <f>BE!D62+BG!D62+CZ!D62+DK!D62+DE!D62+EE!D62+IE!D62+EL!D62+ES!D62+FR!D62+HR!D62+IT!D62+CY!D62+LV!D62+LT!D62+LU!D62+HU!D62+MT!D62+NL!D62+AT!D62+PL!D62+PT!D62+RO!D62+SI!D62+SK!D62+FI!D62+SE!D62+UK!D62</f>
        <v>1220559.6205529675</v>
      </c>
      <c r="E62" s="6">
        <f>BE!E62+BG!E62+CZ!E62+DK!E62+DE!E62+EE!E62+IE!E62+EL!E62+ES!E62+FR!E62+HR!E62+IT!E62+CY!E62+LV!E62+LT!E62+LU!E62+HU!E62+MT!E62+NL!E62+AT!E62+PL!E62+PT!E62+RO!E62+SI!E62+SK!E62+FI!E62+SE!E62+UK!E62</f>
        <v>1221428.1181689608</v>
      </c>
      <c r="F62" s="6">
        <f>BE!F62+BG!F62+CZ!F62+DK!F62+DE!F62+EE!F62+IE!F62+EL!F62+ES!F62+FR!F62+HR!F62+IT!F62+CY!F62+LV!F62+LT!F62+LU!F62+HU!F62+MT!F62+NL!F62+AT!F62+PL!F62+PT!F62+RO!F62+SI!F62+SK!F62+FI!F62+SE!F62+UK!F62</f>
        <v>1203082.687368772</v>
      </c>
      <c r="G62" s="6">
        <f>BE!G62+BG!G62+CZ!G62+DK!G62+DE!G62+EE!G62+IE!G62+EL!G62+ES!G62+FR!G62+HR!G62+IT!G62+CY!G62+LV!G62+LT!G62+LU!G62+HU!G62+MT!G62+NL!G62+AT!G62+PL!G62+PT!G62+RO!G62+SI!G62+SK!G62+FI!G62+SE!G62+UK!G62</f>
        <v>1209304.8625393228</v>
      </c>
      <c r="H62" s="6">
        <f>BE!H62+BG!H62+CZ!H62+DK!H62+DE!H62+EE!H62+IE!H62+EL!H62+ES!H62+FR!H62+HR!H62+IT!H62+CY!H62+LV!H62+LT!H62+LU!H62+HU!H62+MT!H62+NL!H62+AT!H62+PL!H62+PT!H62+RO!H62+SI!H62+SK!H62+FI!H62+SE!H62+UK!H62</f>
        <v>1142775.5596787462</v>
      </c>
      <c r="I62" s="6">
        <f>BE!I62+BG!I62+CZ!I62+DK!I62+DE!I62+EE!I62+IE!I62+EL!I62+ES!I62+FR!I62+HR!I62+IT!I62+CY!I62+LV!I62+LT!I62+LU!I62+HU!I62+MT!I62+NL!I62+AT!I62+PL!I62+PT!I62+RO!I62+SI!I62+SK!I62+FI!I62+SE!I62+UK!I62</f>
        <v>1196442.4755206578</v>
      </c>
      <c r="J62" s="6">
        <f>BE!J62+BG!J62+CZ!J62+DK!J62+DE!J62+EE!J62+IE!J62+EL!J62+ES!J62+FR!J62+HR!J62+IT!J62+CY!J62+LV!J62+LT!J62+LU!J62+HU!J62+MT!J62+NL!J62+AT!J62+PL!J62+PT!J62+RO!J62+SI!J62+SK!J62+FI!J62+SE!J62+UK!J62</f>
        <v>1141416.6213837308</v>
      </c>
      <c r="K62" s="6">
        <f>BE!K62+BG!K62+CZ!K62+DK!K62+DE!K62+EE!K62+IE!K62+EL!K62+ES!K62+FR!K62+HR!K62+IT!K62+CY!K62+LV!K62+LT!K62+LU!K62+HU!K62+MT!K62+NL!K62+AT!K62+PL!K62+PT!K62+RO!K62+SI!K62+SK!K62+FI!K62+SE!K62+UK!K62</f>
        <v>1143510.7576748861</v>
      </c>
      <c r="L62" s="6">
        <f>BE!L62+BG!L62+CZ!L62+DK!L62+DE!L62+EE!L62+IE!L62+EL!L62+ES!L62+FR!L62+HR!L62+IT!L62+CY!L62+LV!L62+LT!L62+LU!L62+HU!L62+MT!L62+NL!L62+AT!L62+PL!L62+PT!L62+RO!L62+SI!L62+SK!L62+FI!L62+SE!L62+UK!L62</f>
        <v>1142885.197060074</v>
      </c>
    </row>
    <row r="63" spans="1:12" s="4" customFormat="1" ht="20.25" x14ac:dyDescent="0.2">
      <c r="A63" s="3"/>
      <c r="B63" s="3"/>
      <c r="C63" s="3"/>
      <c r="D63" s="3"/>
      <c r="E63" s="3"/>
      <c r="F63" s="3"/>
      <c r="G63" s="3"/>
      <c r="H63" s="3"/>
      <c r="I63" s="3"/>
      <c r="J63" s="3"/>
      <c r="K63" s="3"/>
      <c r="L63" s="3"/>
    </row>
    <row r="64" spans="1:12" s="3" customFormat="1" ht="21" thickBot="1" x14ac:dyDescent="0.25">
      <c r="A64" s="10" t="s">
        <v>45</v>
      </c>
      <c r="B64" s="11"/>
      <c r="C64" s="12">
        <f>C55/C62</f>
        <v>8.2974817122128688E-2</v>
      </c>
      <c r="D64" s="12">
        <f t="shared" ref="D64:L64" si="3">D55/D62</f>
        <v>8.7194104758083965E-2</v>
      </c>
      <c r="E64" s="12">
        <f t="shared" si="3"/>
        <v>9.2404874471854415E-2</v>
      </c>
      <c r="F64" s="12">
        <f t="shared" si="3"/>
        <v>9.9730661313781638E-2</v>
      </c>
      <c r="G64" s="12">
        <f t="shared" si="3"/>
        <v>0.10479474978027671</v>
      </c>
      <c r="H64" s="12">
        <f t="shared" si="3"/>
        <v>0.1187406764747182</v>
      </c>
      <c r="I64" s="12">
        <f t="shared" si="3"/>
        <v>0.12464531317179205</v>
      </c>
      <c r="J64" s="12">
        <f t="shared" si="3"/>
        <v>0.12920877142287951</v>
      </c>
      <c r="K64" s="12">
        <f t="shared" si="3"/>
        <v>0.14250384021659004</v>
      </c>
      <c r="L64" s="12">
        <f t="shared" si="3"/>
        <v>0.14952496682193475</v>
      </c>
    </row>
    <row r="65" spans="1:20" s="3" customFormat="1" ht="15" customHeight="1" x14ac:dyDescent="0.2"/>
    <row r="67" spans="1:20" ht="15" customHeight="1" x14ac:dyDescent="0.2">
      <c r="A67" s="3"/>
      <c r="B67" s="3"/>
      <c r="C67" s="6"/>
      <c r="D67" s="6"/>
      <c r="E67" s="6"/>
      <c r="F67" s="6"/>
      <c r="G67" s="6"/>
      <c r="H67" s="6"/>
      <c r="I67" s="6"/>
      <c r="J67" s="6"/>
      <c r="K67" s="6"/>
      <c r="L67" s="6"/>
      <c r="M67" s="6"/>
      <c r="N67" s="6"/>
      <c r="O67" s="6"/>
      <c r="P67" s="6"/>
      <c r="Q67" s="6"/>
      <c r="R67" s="6"/>
      <c r="S67" s="6"/>
    </row>
    <row r="68" spans="1:20" s="28" customFormat="1" ht="15" customHeight="1" x14ac:dyDescent="0.2">
      <c r="L68" s="104"/>
    </row>
    <row r="69" spans="1:20" s="28" customFormat="1" ht="15" customHeight="1" x14ac:dyDescent="0.2"/>
    <row r="70" spans="1:20" s="28" customFormat="1" ht="15" customHeight="1" x14ac:dyDescent="0.2"/>
    <row r="71" spans="1:20" s="28" customFormat="1" ht="15" customHeight="1" x14ac:dyDescent="0.2"/>
    <row r="72" spans="1:20" s="28" customFormat="1" ht="15" customHeight="1" x14ac:dyDescent="0.2"/>
    <row r="73" spans="1:20" s="28" customFormat="1" ht="15" customHeight="1" x14ac:dyDescent="0.2"/>
    <row r="74" spans="1:20" s="28" customFormat="1" ht="15" customHeight="1" x14ac:dyDescent="0.2">
      <c r="T74" s="29"/>
    </row>
    <row r="75" spans="1:20" s="28" customFormat="1" ht="15" customHeight="1" x14ac:dyDescent="0.2"/>
    <row r="76" spans="1:20" s="28" customFormat="1" ht="13.5" x14ac:dyDescent="0.2"/>
    <row r="77" spans="1:20" s="28" customFormat="1" ht="13.5" x14ac:dyDescent="0.2"/>
    <row r="78" spans="1:20" s="28" customFormat="1" ht="13.5" x14ac:dyDescent="0.2"/>
    <row r="79" spans="1:20" s="28" customFormat="1" ht="13.5" x14ac:dyDescent="0.2"/>
    <row r="80" spans="1:20" s="3" customFormat="1" ht="13.5" x14ac:dyDescent="0.2"/>
    <row r="81" spans="1:1" s="3" customFormat="1" ht="13.5" x14ac:dyDescent="0.2"/>
    <row r="82" spans="1:1" s="3" customFormat="1" ht="13.5" x14ac:dyDescent="0.2"/>
    <row r="83" spans="1:1" s="3" customFormat="1" ht="13.5" x14ac:dyDescent="0.2"/>
    <row r="85" spans="1:1" s="28" customFormat="1" ht="13.5" x14ac:dyDescent="0.2">
      <c r="A85" s="30"/>
    </row>
    <row r="93" spans="1:1" s="28" customFormat="1" ht="13.5" x14ac:dyDescent="0.2"/>
    <row r="94" spans="1:1" s="28" customFormat="1" ht="13.5" x14ac:dyDescent="0.2"/>
    <row r="95" spans="1:1" s="28" customFormat="1" ht="13.5" x14ac:dyDescent="0.2"/>
    <row r="96" spans="1:1" s="28" customFormat="1" ht="13.5" x14ac:dyDescent="0.2"/>
    <row r="195" spans="1:2" s="3" customFormat="1" ht="13.5" x14ac:dyDescent="0.2">
      <c r="A195" s="31">
        <v>41.868000000000002</v>
      </c>
      <c r="B195" s="8" t="s">
        <v>54</v>
      </c>
    </row>
    <row r="196" spans="1:2" s="3" customFormat="1" ht="13.5" x14ac:dyDescent="0.2">
      <c r="A196" s="31">
        <v>10</v>
      </c>
      <c r="B196" s="8" t="s">
        <v>55</v>
      </c>
    </row>
    <row r="197" spans="1:2" s="3" customFormat="1" ht="13.5" x14ac:dyDescent="0.2">
      <c r="A197" s="31">
        <v>1</v>
      </c>
      <c r="B197" s="8" t="s">
        <v>56</v>
      </c>
    </row>
    <row r="198" spans="1:2" s="3" customFormat="1" ht="13.5" x14ac:dyDescent="0.2">
      <c r="A198" s="31">
        <v>11.63</v>
      </c>
      <c r="B198" s="8" t="s">
        <v>57</v>
      </c>
    </row>
    <row r="199" spans="1:2" s="3" customFormat="1" ht="13.5" x14ac:dyDescent="0.2">
      <c r="A199" s="31">
        <v>39.68</v>
      </c>
      <c r="B199" s="8" t="s">
        <v>58</v>
      </c>
    </row>
  </sheetData>
  <mergeCells count="1">
    <mergeCell ref="H1:K2"/>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A204"/>
  <sheetViews>
    <sheetView workbookViewId="0"/>
  </sheetViews>
  <sheetFormatPr defaultRowHeight="12.75" x14ac:dyDescent="0.2"/>
  <cols>
    <col min="1" max="19" width="11.42578125" style="1" customWidth="1"/>
    <col min="20" max="26" width="9.140625" style="1"/>
    <col min="27" max="27" width="11.28515625" style="1" bestFit="1" customWidth="1"/>
    <col min="28" max="16384" width="9.140625" style="1"/>
  </cols>
  <sheetData>
    <row r="1" spans="1:27" ht="12.75" customHeight="1" x14ac:dyDescent="0.2">
      <c r="A1" s="88" t="s">
        <v>135</v>
      </c>
      <c r="H1" s="142" t="s">
        <v>59</v>
      </c>
      <c r="I1" s="142"/>
      <c r="J1" s="142"/>
      <c r="K1" s="142"/>
      <c r="AA1" s="2">
        <v>1</v>
      </c>
    </row>
    <row r="2" spans="1:27" ht="12.75" customHeight="1" x14ac:dyDescent="0.2">
      <c r="A2" s="102"/>
      <c r="B2" s="103"/>
      <c r="H2" s="142"/>
      <c r="I2" s="142"/>
      <c r="J2" s="142"/>
      <c r="K2" s="142"/>
    </row>
    <row r="4" spans="1:27" s="3" customFormat="1" ht="22.5" customHeight="1" x14ac:dyDescent="0.2"/>
    <row r="5" spans="1:27" s="4" customFormat="1" ht="27" customHeight="1" x14ac:dyDescent="0.2">
      <c r="C5" s="5">
        <v>2004</v>
      </c>
      <c r="D5" s="5">
        <v>2005</v>
      </c>
      <c r="E5" s="5">
        <v>2006</v>
      </c>
      <c r="F5" s="5">
        <v>2007</v>
      </c>
      <c r="G5" s="5">
        <v>2008</v>
      </c>
      <c r="H5" s="5">
        <v>2009</v>
      </c>
      <c r="I5" s="5">
        <v>2010</v>
      </c>
      <c r="J5" s="5">
        <v>2011</v>
      </c>
      <c r="K5" s="5">
        <v>2012</v>
      </c>
      <c r="L5" s="5">
        <v>2013</v>
      </c>
    </row>
    <row r="6" spans="1:27" s="4" customFormat="1" ht="27" customHeight="1" x14ac:dyDescent="0.2">
      <c r="A6" s="5" t="s">
        <v>1</v>
      </c>
    </row>
    <row r="7" spans="1:27" s="3" customFormat="1" ht="15" customHeight="1" x14ac:dyDescent="0.2">
      <c r="A7" s="3" t="s">
        <v>2</v>
      </c>
      <c r="C7" s="6">
        <v>5891.8214618742968</v>
      </c>
      <c r="D7" s="6">
        <v>5883.1404729600135</v>
      </c>
      <c r="E7" s="6">
        <v>5842.0986631332362</v>
      </c>
      <c r="F7" s="6">
        <v>5908.8971844494936</v>
      </c>
      <c r="G7" s="6">
        <v>5778.3501781849272</v>
      </c>
      <c r="H7" s="6">
        <v>5874.9534370355423</v>
      </c>
      <c r="I7" s="6">
        <v>5871.2751092116041</v>
      </c>
      <c r="J7" s="6">
        <v>5890.7435515910474</v>
      </c>
      <c r="K7" s="6">
        <v>5890.4387372923102</v>
      </c>
      <c r="L7" s="6">
        <v>5835.1311350257938</v>
      </c>
    </row>
    <row r="8" spans="1:27" s="3" customFormat="1" ht="15" customHeight="1" x14ac:dyDescent="0.2">
      <c r="A8" s="3" t="s">
        <v>3</v>
      </c>
      <c r="C8" s="6">
        <v>71.04786037503149</v>
      </c>
      <c r="D8" s="6">
        <v>77.902603744918153</v>
      </c>
      <c r="E8" s="6">
        <v>83.607651785745261</v>
      </c>
      <c r="F8" s="6">
        <v>107.50906950807764</v>
      </c>
      <c r="G8" s="6">
        <v>146.23213654125513</v>
      </c>
      <c r="H8" s="6">
        <v>218.73233188396458</v>
      </c>
      <c r="I8" s="6">
        <v>326.76293646570264</v>
      </c>
      <c r="J8" s="6">
        <v>480.70778088315245</v>
      </c>
      <c r="K8" s="6">
        <v>631.85563862988556</v>
      </c>
      <c r="L8" s="6">
        <v>789.68525569827671</v>
      </c>
    </row>
    <row r="9" spans="1:27" s="3" customFormat="1" ht="15" customHeight="1" x14ac:dyDescent="0.2">
      <c r="A9" s="3" t="s">
        <v>4</v>
      </c>
      <c r="C9" s="6">
        <v>0.16981943250214962</v>
      </c>
      <c r="D9" s="6">
        <v>0.18288907996560616</v>
      </c>
      <c r="E9" s="6">
        <v>0.20894239036973347</v>
      </c>
      <c r="F9" s="6">
        <v>0.26990541702493548</v>
      </c>
      <c r="G9" s="6">
        <v>0.34393809114359414</v>
      </c>
      <c r="H9" s="6">
        <v>0.60189165950128976</v>
      </c>
      <c r="I9" s="6">
        <v>0.73946689595872739</v>
      </c>
      <c r="J9" s="6">
        <v>0.94582975064488395</v>
      </c>
      <c r="K9" s="6">
        <v>1.6337059329320722</v>
      </c>
      <c r="L9" s="6">
        <v>3.0094582975064488</v>
      </c>
    </row>
    <row r="10" spans="1:27" s="3" customFormat="1" ht="15" customHeight="1" x14ac:dyDescent="0.2">
      <c r="A10" s="3" t="s">
        <v>5</v>
      </c>
      <c r="C10" s="6">
        <v>568.44368013757526</v>
      </c>
      <c r="D10" s="6">
        <v>588.81539122957861</v>
      </c>
      <c r="E10" s="6">
        <v>645.15631986242477</v>
      </c>
      <c r="F10" s="6">
        <v>730.52450558899397</v>
      </c>
      <c r="G10" s="6">
        <v>768.01341358555453</v>
      </c>
      <c r="H10" s="6">
        <v>868.69733447979365</v>
      </c>
      <c r="I10" s="6">
        <v>882.20120378331899</v>
      </c>
      <c r="J10" s="6">
        <v>828.97678417884777</v>
      </c>
      <c r="K10" s="6">
        <v>903.43938091143605</v>
      </c>
      <c r="L10" s="6">
        <v>826.22527944969909</v>
      </c>
    </row>
    <row r="11" spans="1:27" s="3" customFormat="1" ht="15" customHeight="1" x14ac:dyDescent="0.2">
      <c r="A11" s="3" t="s">
        <v>6</v>
      </c>
      <c r="C11" s="6">
        <v>50.762768701633632</v>
      </c>
      <c r="D11" s="6">
        <v>55.192347377470782</v>
      </c>
      <c r="E11" s="6">
        <v>73.604815133276588</v>
      </c>
      <c r="F11" s="6">
        <v>115.20490111779901</v>
      </c>
      <c r="G11" s="6">
        <v>120.82424763542512</v>
      </c>
      <c r="H11" s="6">
        <v>116.72055030094668</v>
      </c>
      <c r="I11" s="7">
        <v>166.05614789337872</v>
      </c>
      <c r="J11" s="6">
        <v>162.7687016337064</v>
      </c>
      <c r="K11" s="6">
        <v>144.62596732588071</v>
      </c>
      <c r="L11" s="6">
        <v>148.06534823731744</v>
      </c>
    </row>
    <row r="12" spans="1:27" s="3" customFormat="1" ht="15" customHeight="1" x14ac:dyDescent="0.2">
      <c r="A12" s="8" t="s">
        <v>7</v>
      </c>
      <c r="B12" s="8"/>
      <c r="C12" s="9">
        <v>6582.245590521039</v>
      </c>
      <c r="D12" s="9">
        <v>6605.233704391946</v>
      </c>
      <c r="E12" s="9">
        <v>6644.676392305053</v>
      </c>
      <c r="F12" s="9">
        <v>6862.4055660813892</v>
      </c>
      <c r="G12" s="9">
        <v>6813.7639140383053</v>
      </c>
      <c r="H12" s="9">
        <v>7079.7055453597477</v>
      </c>
      <c r="I12" s="9">
        <v>7247.034864249963</v>
      </c>
      <c r="J12" s="9">
        <v>7364.1426480374002</v>
      </c>
      <c r="K12" s="9">
        <v>7571.9934300924451</v>
      </c>
      <c r="L12" s="9">
        <v>7602.1164767085929</v>
      </c>
    </row>
    <row r="13" spans="1:27" s="3" customFormat="1" ht="15" customHeight="1" x14ac:dyDescent="0.2">
      <c r="A13" s="3" t="s">
        <v>8</v>
      </c>
    </row>
    <row r="14" spans="1:27" s="3" customFormat="1" ht="15" customHeight="1" x14ac:dyDescent="0.2"/>
    <row r="15" spans="1:27" s="4" customFormat="1" ht="27" customHeight="1" x14ac:dyDescent="0.2">
      <c r="A15" s="5" t="s">
        <v>9</v>
      </c>
    </row>
    <row r="16" spans="1:27" s="3" customFormat="1" ht="15" customHeight="1" x14ac:dyDescent="0.2">
      <c r="A16" s="8" t="s">
        <v>10</v>
      </c>
      <c r="C16" s="9">
        <v>12860.619088564059</v>
      </c>
      <c r="D16" s="9">
        <v>12981.341358555461</v>
      </c>
      <c r="E16" s="9">
        <v>12839.724849527083</v>
      </c>
      <c r="F16" s="9">
        <v>12909.63026655202</v>
      </c>
      <c r="G16" s="9">
        <v>12719.948409286329</v>
      </c>
      <c r="H16" s="9">
        <v>12148.667239896819</v>
      </c>
      <c r="I16" s="9">
        <v>12943.938091143595</v>
      </c>
      <c r="J16" s="9">
        <v>12297.592433361995</v>
      </c>
      <c r="K16" s="9">
        <v>12627.944969905417</v>
      </c>
      <c r="L16" s="9">
        <v>12298.280309544281</v>
      </c>
    </row>
    <row r="17" spans="1:12" s="3" customFormat="1" ht="13.5" x14ac:dyDescent="0.2"/>
    <row r="18" spans="1:12" s="4" customFormat="1" ht="21" thickBot="1" x14ac:dyDescent="0.25">
      <c r="A18" s="10" t="s">
        <v>11</v>
      </c>
      <c r="B18" s="11"/>
      <c r="C18" s="12">
        <v>0.51181405383307821</v>
      </c>
      <c r="D18" s="12">
        <v>0.50882520703753864</v>
      </c>
      <c r="E18" s="12">
        <v>0.51750925118537816</v>
      </c>
      <c r="F18" s="12">
        <v>0.53157258762564397</v>
      </c>
      <c r="G18" s="12">
        <v>0.53567543631417924</v>
      </c>
      <c r="H18" s="12">
        <v>0.58275573818580262</v>
      </c>
      <c r="I18" s="12">
        <v>0.55987867163923444</v>
      </c>
      <c r="J18" s="12">
        <v>0.59882799726386304</v>
      </c>
      <c r="K18" s="12">
        <v>0.59962198506073783</v>
      </c>
      <c r="L18" s="12">
        <v>0.6181446743256328</v>
      </c>
    </row>
    <row r="19" spans="1:12" s="3" customFormat="1" ht="13.5" x14ac:dyDescent="0.2"/>
    <row r="20" spans="1:12" s="4" customFormat="1" ht="20.25" x14ac:dyDescent="0.2">
      <c r="A20" s="5" t="s">
        <v>12</v>
      </c>
    </row>
    <row r="21" spans="1:12" s="3" customFormat="1" ht="13.5" x14ac:dyDescent="0.2">
      <c r="A21" s="3" t="s">
        <v>13</v>
      </c>
      <c r="C21" s="6">
        <v>0</v>
      </c>
      <c r="D21" s="6">
        <v>0</v>
      </c>
      <c r="E21" s="6">
        <v>0</v>
      </c>
      <c r="F21" s="6">
        <v>0</v>
      </c>
      <c r="G21" s="6">
        <v>0</v>
      </c>
      <c r="H21" s="6">
        <v>0</v>
      </c>
      <c r="I21" s="6">
        <v>0</v>
      </c>
      <c r="J21" s="6">
        <v>0</v>
      </c>
      <c r="K21" s="6">
        <v>0</v>
      </c>
      <c r="L21" s="6">
        <v>0</v>
      </c>
    </row>
    <row r="22" spans="1:12" s="3" customFormat="1" ht="13.5" x14ac:dyDescent="0.2">
      <c r="A22" s="3" t="s">
        <v>14</v>
      </c>
      <c r="C22" s="6">
        <v>257.00773860705073</v>
      </c>
      <c r="D22" s="6">
        <v>242.3043852106621</v>
      </c>
      <c r="E22" s="6">
        <v>248.06534823731727</v>
      </c>
      <c r="F22" s="6">
        <v>251.8486672398968</v>
      </c>
      <c r="G22" s="6">
        <v>203.95528804815135</v>
      </c>
      <c r="H22" s="6">
        <v>209.63026655202066</v>
      </c>
      <c r="I22" s="6">
        <v>206.70679277730008</v>
      </c>
      <c r="J22" s="6">
        <v>226.99914015477214</v>
      </c>
      <c r="K22" s="6">
        <v>230.86844368013757</v>
      </c>
      <c r="L22" s="6">
        <v>236.45743766122098</v>
      </c>
    </row>
    <row r="23" spans="1:12" s="3" customFormat="1" ht="13.5" x14ac:dyDescent="0.2">
      <c r="A23" s="3" t="s">
        <v>15</v>
      </c>
      <c r="C23" s="6">
        <v>150.24321605999808</v>
      </c>
      <c r="D23" s="6">
        <v>166.2573349574854</v>
      </c>
      <c r="E23" s="6">
        <v>233.845388124582</v>
      </c>
      <c r="F23" s="6">
        <v>308.77826788955764</v>
      </c>
      <c r="G23" s="6">
        <v>372.05712142925381</v>
      </c>
      <c r="H23" s="6">
        <v>395.30548653195751</v>
      </c>
      <c r="I23" s="6">
        <v>429.84284152001527</v>
      </c>
      <c r="J23" s="6">
        <v>477.55803955288047</v>
      </c>
      <c r="K23" s="6">
        <v>629.06276870163367</v>
      </c>
      <c r="L23" s="6">
        <v>827.08512467755793</v>
      </c>
    </row>
    <row r="24" spans="1:12" s="3" customFormat="1" ht="13.5" x14ac:dyDescent="0.2">
      <c r="A24" s="3" t="s">
        <v>16</v>
      </c>
      <c r="C24" s="6">
        <v>150.24321605999808</v>
      </c>
      <c r="D24" s="6">
        <v>166.2573349574854</v>
      </c>
      <c r="E24" s="6">
        <v>233.845388124582</v>
      </c>
      <c r="F24" s="6">
        <v>308.77826788955764</v>
      </c>
      <c r="G24" s="6">
        <v>372.05712142925381</v>
      </c>
      <c r="H24" s="6">
        <v>395.30548653195751</v>
      </c>
      <c r="I24" s="7">
        <v>429.84284152001527</v>
      </c>
      <c r="J24" s="6">
        <v>477.55803955288047</v>
      </c>
      <c r="K24" s="6">
        <v>629.06276870163367</v>
      </c>
      <c r="L24" s="6">
        <v>827.08512467755793</v>
      </c>
    </row>
    <row r="25" spans="1:12" s="3" customFormat="1" ht="13.5" x14ac:dyDescent="0.2">
      <c r="A25" s="8" t="s">
        <v>17</v>
      </c>
      <c r="C25" s="9">
        <v>281.78338862294487</v>
      </c>
      <c r="D25" s="9">
        <v>290.27212461368617</v>
      </c>
      <c r="E25" s="9">
        <v>360.8087196214376</v>
      </c>
      <c r="F25" s="9">
        <v>436.92521814002635</v>
      </c>
      <c r="G25" s="9">
        <v>477.60586982235071</v>
      </c>
      <c r="H25" s="9">
        <v>506.73918976766862</v>
      </c>
      <c r="I25" s="9">
        <v>540.57059293010013</v>
      </c>
      <c r="J25" s="9">
        <v>704.47911583352129</v>
      </c>
      <c r="K25" s="9">
        <v>938.53826349634187</v>
      </c>
      <c r="L25" s="9">
        <v>1226.821065776064</v>
      </c>
    </row>
    <row r="26" spans="1:12" s="3" customFormat="1" ht="13.5" x14ac:dyDescent="0.2">
      <c r="C26" s="6"/>
      <c r="D26" s="6"/>
      <c r="E26" s="6"/>
      <c r="F26" s="6"/>
      <c r="G26" s="6"/>
      <c r="H26" s="6"/>
      <c r="I26" s="6"/>
      <c r="J26" s="6"/>
      <c r="K26" s="6"/>
      <c r="L26" s="6"/>
    </row>
    <row r="27" spans="1:12" s="4" customFormat="1" ht="20.25" x14ac:dyDescent="0.2">
      <c r="A27" s="5" t="s">
        <v>18</v>
      </c>
      <c r="C27" s="13"/>
      <c r="D27" s="13"/>
      <c r="E27" s="13"/>
      <c r="F27" s="13"/>
      <c r="G27" s="13"/>
      <c r="H27" s="13"/>
      <c r="I27" s="13"/>
      <c r="J27" s="13"/>
      <c r="K27" s="13"/>
      <c r="L27" s="13"/>
    </row>
    <row r="28" spans="1:12" s="3" customFormat="1" ht="13.5" x14ac:dyDescent="0.2">
      <c r="A28" s="8" t="s">
        <v>19</v>
      </c>
      <c r="C28" s="9">
        <v>7418.8349806534816</v>
      </c>
      <c r="D28" s="9">
        <v>7536.2009673258808</v>
      </c>
      <c r="E28" s="9">
        <v>7607.4959088086362</v>
      </c>
      <c r="F28" s="9">
        <v>7706.7528546861568</v>
      </c>
      <c r="G28" s="9">
        <v>7537.2716050444251</v>
      </c>
      <c r="H28" s="9">
        <v>7392.6256355717969</v>
      </c>
      <c r="I28" s="9">
        <v>7477.6454592710425</v>
      </c>
      <c r="J28" s="9">
        <v>7384.4081398681565</v>
      </c>
      <c r="K28" s="9">
        <v>7271.7254227572366</v>
      </c>
      <c r="L28" s="9">
        <v>7367.4978503869297</v>
      </c>
    </row>
    <row r="29" spans="1:12" s="3" customFormat="1" ht="13.5" x14ac:dyDescent="0.2"/>
    <row r="30" spans="1:12" s="4" customFormat="1" ht="21" thickBot="1" x14ac:dyDescent="0.25">
      <c r="A30" s="10" t="s">
        <v>20</v>
      </c>
      <c r="B30" s="11"/>
      <c r="C30" s="12">
        <v>3.7982161533147381E-2</v>
      </c>
      <c r="D30" s="12">
        <v>3.8517036086510484E-2</v>
      </c>
      <c r="E30" s="12">
        <v>4.7428053060621582E-2</v>
      </c>
      <c r="F30" s="12">
        <v>5.6693814681542595E-2</v>
      </c>
      <c r="G30" s="12">
        <v>6.3365882888273023E-2</v>
      </c>
      <c r="H30" s="12">
        <v>6.8546578001913647E-2</v>
      </c>
      <c r="I30" s="12">
        <v>7.2291551648772281E-2</v>
      </c>
      <c r="J30" s="12">
        <v>9.5400890970538804E-2</v>
      </c>
      <c r="K30" s="12">
        <v>0.12906679074530764</v>
      </c>
      <c r="L30" s="12">
        <v>0.16651800797086533</v>
      </c>
    </row>
    <row r="31" spans="1:12" s="3" customFormat="1" ht="13.5" x14ac:dyDescent="0.2"/>
    <row r="32" spans="1:12" s="4" customFormat="1" ht="20.25" x14ac:dyDescent="0.2">
      <c r="A32" s="5" t="s">
        <v>21</v>
      </c>
    </row>
    <row r="33" spans="1:12" s="3" customFormat="1" ht="13.5" x14ac:dyDescent="0.2">
      <c r="A33" s="3" t="s">
        <v>22</v>
      </c>
      <c r="C33" s="6">
        <v>4357.7194993790008</v>
      </c>
      <c r="D33" s="6">
        <v>4579.6312219356068</v>
      </c>
      <c r="E33" s="6">
        <v>4876.6599789815609</v>
      </c>
      <c r="F33" s="6">
        <v>5047.4825642495462</v>
      </c>
      <c r="G33" s="6">
        <v>4911.1970956338973</v>
      </c>
      <c r="H33" s="6">
        <v>5081.7569504155917</v>
      </c>
      <c r="I33" s="7">
        <v>5287.3316136428775</v>
      </c>
      <c r="J33" s="6">
        <v>5474.0374510365909</v>
      </c>
      <c r="K33" s="6">
        <v>5533.8922327314413</v>
      </c>
      <c r="L33" s="6">
        <v>5319.3608483806247</v>
      </c>
    </row>
    <row r="34" spans="1:12" s="3" customFormat="1" ht="13.5" x14ac:dyDescent="0.2">
      <c r="A34" s="3" t="s">
        <v>23</v>
      </c>
      <c r="C34" s="6">
        <v>2218.1618419795545</v>
      </c>
      <c r="D34" s="6">
        <v>2504.7530333428872</v>
      </c>
      <c r="E34" s="6">
        <v>2542.1563007547534</v>
      </c>
      <c r="F34" s="6">
        <v>2618.6825260342025</v>
      </c>
      <c r="G34" s="6">
        <v>2707.8436992452471</v>
      </c>
      <c r="H34" s="6">
        <v>2708.6318907041177</v>
      </c>
      <c r="I34" s="7">
        <v>3261.1063341931786</v>
      </c>
      <c r="J34" s="6">
        <v>2518.4150186299798</v>
      </c>
      <c r="K34" s="6">
        <v>2950.1767459635043</v>
      </c>
      <c r="L34" s="6">
        <v>2905.4170249355116</v>
      </c>
    </row>
    <row r="35" spans="1:12" s="3" customFormat="1" ht="13.5" x14ac:dyDescent="0.2">
      <c r="A35" s="3" t="s">
        <v>24</v>
      </c>
      <c r="C35" s="6">
        <v>510.06000000000006</v>
      </c>
      <c r="D35" s="6">
        <v>585.92000000000007</v>
      </c>
      <c r="E35" s="6">
        <v>692.39333333333332</v>
      </c>
      <c r="F35" s="6">
        <v>786.15333333333342</v>
      </c>
      <c r="G35" s="6">
        <v>842.50666666666677</v>
      </c>
      <c r="H35" s="6">
        <v>917.3333333333336</v>
      </c>
      <c r="I35" s="6">
        <v>918.06666666666683</v>
      </c>
      <c r="J35" s="6">
        <v>1163.2660208819555</v>
      </c>
      <c r="K35" s="6">
        <v>1217.6427347991648</v>
      </c>
      <c r="L35" s="6">
        <v>1225.0371084917224</v>
      </c>
    </row>
    <row r="36" spans="1:12" s="3" customFormat="1" ht="13.5" x14ac:dyDescent="0.2">
      <c r="A36" s="8" t="s">
        <v>25</v>
      </c>
      <c r="C36" s="9">
        <v>7085.9413413585562</v>
      </c>
      <c r="D36" s="9">
        <v>7670.3042552784937</v>
      </c>
      <c r="E36" s="9">
        <v>8111.2096130696482</v>
      </c>
      <c r="F36" s="9">
        <v>8452.3184236170819</v>
      </c>
      <c r="G36" s="9">
        <v>8461.5474615458115</v>
      </c>
      <c r="H36" s="9">
        <v>8707.7221744530434</v>
      </c>
      <c r="I36" s="9">
        <v>9466.5046145027227</v>
      </c>
      <c r="J36" s="9">
        <v>9155.7184905485265</v>
      </c>
      <c r="K36" s="9">
        <v>9701.7117134941109</v>
      </c>
      <c r="L36" s="9">
        <v>9449.8149818078582</v>
      </c>
    </row>
    <row r="37" spans="1:12" s="3" customFormat="1" ht="13.5" x14ac:dyDescent="0.2">
      <c r="C37" s="6"/>
      <c r="D37" s="6"/>
      <c r="E37" s="6"/>
      <c r="F37" s="6"/>
      <c r="G37" s="6"/>
      <c r="H37" s="6"/>
      <c r="I37" s="6"/>
      <c r="J37" s="6"/>
      <c r="K37" s="6"/>
      <c r="L37" s="6"/>
    </row>
    <row r="38" spans="1:12" s="4" customFormat="1" ht="20.25" x14ac:dyDescent="0.2">
      <c r="A38" s="5" t="s">
        <v>26</v>
      </c>
      <c r="C38" s="13"/>
      <c r="D38" s="13"/>
      <c r="E38" s="13"/>
      <c r="F38" s="13"/>
      <c r="G38" s="13"/>
      <c r="H38" s="13"/>
      <c r="I38" s="13"/>
      <c r="J38" s="13"/>
      <c r="K38" s="13"/>
      <c r="L38" s="13"/>
    </row>
    <row r="39" spans="1:12" s="3" customFormat="1" ht="13.5" x14ac:dyDescent="0.2">
      <c r="A39" s="8" t="s">
        <v>27</v>
      </c>
      <c r="C39" s="9">
        <v>15202.414877233206</v>
      </c>
      <c r="D39" s="9">
        <v>14820.155812553739</v>
      </c>
      <c r="E39" s="9">
        <v>14432.284204643163</v>
      </c>
      <c r="F39" s="9">
        <v>14417.914105283269</v>
      </c>
      <c r="G39" s="9">
        <v>13890.691437852298</v>
      </c>
      <c r="H39" s="9">
        <v>13706.511225757144</v>
      </c>
      <c r="I39" s="9">
        <v>15549.014407184482</v>
      </c>
      <c r="J39" s="9">
        <v>14657.964119668619</v>
      </c>
      <c r="K39" s="9">
        <v>14775.500764798209</v>
      </c>
      <c r="L39" s="9">
        <v>14072.575562681079</v>
      </c>
    </row>
    <row r="40" spans="1:12" s="3" customFormat="1" ht="13.5" x14ac:dyDescent="0.2">
      <c r="A40" s="3" t="s">
        <v>28</v>
      </c>
    </row>
    <row r="41" spans="1:12" s="4" customFormat="1" ht="20.25" x14ac:dyDescent="0.2"/>
    <row r="42" spans="1:12" s="3" customFormat="1" ht="21" thickBot="1" x14ac:dyDescent="0.25">
      <c r="A42" s="10" t="s">
        <v>29</v>
      </c>
      <c r="B42" s="11"/>
      <c r="C42" s="12">
        <v>0.46610629946498183</v>
      </c>
      <c r="D42" s="12">
        <v>0.51755894825216298</v>
      </c>
      <c r="E42" s="12">
        <v>0.56201842328327378</v>
      </c>
      <c r="F42" s="12">
        <v>0.58623725747678246</v>
      </c>
      <c r="G42" s="12">
        <v>0.60915235929062506</v>
      </c>
      <c r="H42" s="12">
        <v>0.63529821929373065</v>
      </c>
      <c r="I42" s="12">
        <v>0.60881701994749504</v>
      </c>
      <c r="J42" s="12">
        <v>0.62462415761156298</v>
      </c>
      <c r="K42" s="12">
        <v>0.65660798019163502</v>
      </c>
      <c r="L42" s="12">
        <v>0.67150571973958539</v>
      </c>
    </row>
    <row r="43" spans="1:12" s="3" customFormat="1" ht="13.5" x14ac:dyDescent="0.2">
      <c r="C43" s="6"/>
      <c r="D43" s="6"/>
      <c r="E43" s="6"/>
      <c r="F43" s="6"/>
      <c r="G43" s="6"/>
      <c r="H43" s="6"/>
      <c r="I43" s="6"/>
      <c r="J43" s="6"/>
      <c r="K43" s="6"/>
      <c r="L43" s="6"/>
    </row>
    <row r="44" spans="1:12" s="3" customFormat="1" ht="20.25" x14ac:dyDescent="0.2">
      <c r="A44" s="14" t="s">
        <v>30</v>
      </c>
      <c r="C44" s="6"/>
      <c r="D44" s="6"/>
      <c r="E44" s="6"/>
      <c r="F44" s="6"/>
      <c r="G44" s="6"/>
      <c r="H44" s="6"/>
      <c r="I44" s="6"/>
      <c r="J44" s="6"/>
      <c r="K44" s="6"/>
      <c r="L44" s="6"/>
    </row>
    <row r="45" spans="1:12" s="3" customFormat="1" ht="13.5" x14ac:dyDescent="0.2">
      <c r="A45" s="15" t="s">
        <v>31</v>
      </c>
      <c r="B45" s="15"/>
      <c r="C45" s="6">
        <v>6450.7054179580928</v>
      </c>
      <c r="D45" s="6">
        <v>6481.2189147357449</v>
      </c>
      <c r="E45" s="6">
        <v>6517.7130608081961</v>
      </c>
      <c r="F45" s="6">
        <v>6734.2586158309205</v>
      </c>
      <c r="G45" s="6">
        <v>6708.2151656452088</v>
      </c>
      <c r="H45" s="6">
        <v>6968.2718421240379</v>
      </c>
      <c r="I45" s="6">
        <v>7136.3071128398778</v>
      </c>
      <c r="J45" s="6">
        <v>7231.8575965489626</v>
      </c>
      <c r="K45" s="6">
        <v>7442.7351125213927</v>
      </c>
      <c r="L45" s="6">
        <v>7460.5191428757798</v>
      </c>
    </row>
    <row r="46" spans="1:12" s="3" customFormat="1" ht="13.5" x14ac:dyDescent="0.2">
      <c r="A46" s="15" t="s">
        <v>32</v>
      </c>
      <c r="B46" s="15"/>
      <c r="C46" s="6">
        <v>7085.9413413585562</v>
      </c>
      <c r="D46" s="6">
        <v>7670.3042552784937</v>
      </c>
      <c r="E46" s="6">
        <v>8111.2096130696482</v>
      </c>
      <c r="F46" s="6">
        <v>8452.3184236170819</v>
      </c>
      <c r="G46" s="6">
        <v>8461.5474615458115</v>
      </c>
      <c r="H46" s="6">
        <v>8707.7221744530434</v>
      </c>
      <c r="I46" s="6">
        <v>9466.5046145027227</v>
      </c>
      <c r="J46" s="6">
        <v>9155.7184905485265</v>
      </c>
      <c r="K46" s="6">
        <v>9701.7117134941109</v>
      </c>
      <c r="L46" s="6">
        <v>9449.8149818078582</v>
      </c>
    </row>
    <row r="47" spans="1:12" s="3" customFormat="1" ht="13.5" x14ac:dyDescent="0.2">
      <c r="A47" s="15" t="s">
        <v>33</v>
      </c>
      <c r="B47" s="15"/>
      <c r="C47" s="6">
        <v>281.78338862294487</v>
      </c>
      <c r="D47" s="6">
        <v>290.27212461368617</v>
      </c>
      <c r="E47" s="6">
        <v>360.8087196214376</v>
      </c>
      <c r="F47" s="6">
        <v>436.92521814002635</v>
      </c>
      <c r="G47" s="6">
        <v>477.60586982235071</v>
      </c>
      <c r="H47" s="6">
        <v>506.73918976766862</v>
      </c>
      <c r="I47" s="6">
        <v>540.57059293010013</v>
      </c>
      <c r="J47" s="6">
        <v>609.84309104131717</v>
      </c>
      <c r="K47" s="6">
        <v>758.32108627268644</v>
      </c>
      <c r="L47" s="6">
        <v>968.68245851037159</v>
      </c>
    </row>
    <row r="48" spans="1:12" s="3" customFormat="1" ht="13.5" x14ac:dyDescent="0.2">
      <c r="A48" s="3" t="s">
        <v>34</v>
      </c>
      <c r="B48" s="15"/>
      <c r="C48" s="6">
        <v>13818.430147939594</v>
      </c>
      <c r="D48" s="6">
        <v>14441.795294627926</v>
      </c>
      <c r="E48" s="6">
        <v>14989.731393499284</v>
      </c>
      <c r="F48" s="6">
        <v>15623.502257588028</v>
      </c>
      <c r="G48" s="6">
        <v>15647.368497013371</v>
      </c>
      <c r="H48" s="6">
        <v>16182.73320634475</v>
      </c>
      <c r="I48" s="6">
        <v>17143.3823202727</v>
      </c>
      <c r="J48" s="6">
        <v>16997.419178138807</v>
      </c>
      <c r="K48" s="6">
        <v>17902.767912288189</v>
      </c>
      <c r="L48" s="6">
        <v>17879.01658319401</v>
      </c>
    </row>
    <row r="49" spans="1:12" ht="13.5" x14ac:dyDescent="0.2">
      <c r="A49" s="3" t="s">
        <v>35</v>
      </c>
      <c r="B49" s="3"/>
      <c r="C49" s="6"/>
      <c r="D49" s="6"/>
      <c r="E49" s="6"/>
      <c r="F49" s="6"/>
      <c r="G49" s="6"/>
      <c r="H49" s="6"/>
      <c r="I49" s="6"/>
      <c r="J49" s="6"/>
      <c r="K49" s="6"/>
      <c r="L49" s="6"/>
    </row>
    <row r="50" spans="1:12" s="3" customFormat="1" ht="13.5" x14ac:dyDescent="0.2">
      <c r="A50" s="1"/>
      <c r="B50" s="1"/>
      <c r="C50" s="1"/>
      <c r="D50" s="1"/>
      <c r="E50" s="1"/>
      <c r="F50" s="1"/>
      <c r="G50" s="1"/>
      <c r="H50" s="1"/>
      <c r="I50" s="1"/>
      <c r="J50" s="1"/>
      <c r="K50" s="1"/>
      <c r="L50" s="1"/>
    </row>
    <row r="51" spans="1:12" ht="20.25" x14ac:dyDescent="0.2">
      <c r="A51" s="16" t="s">
        <v>36</v>
      </c>
      <c r="B51" s="15"/>
      <c r="C51" s="6"/>
      <c r="D51" s="6"/>
      <c r="E51" s="6"/>
      <c r="F51" s="6"/>
      <c r="G51" s="6"/>
      <c r="H51" s="6"/>
      <c r="I51" s="6"/>
      <c r="J51" s="6"/>
      <c r="K51" s="6"/>
      <c r="L51" s="6"/>
    </row>
    <row r="52" spans="1:12" ht="13.5" x14ac:dyDescent="0.2">
      <c r="A52" s="15" t="s">
        <v>37</v>
      </c>
      <c r="B52" s="15"/>
      <c r="C52" s="6">
        <v>0</v>
      </c>
      <c r="D52" s="6">
        <v>0</v>
      </c>
      <c r="E52" s="6">
        <v>0</v>
      </c>
      <c r="F52" s="6">
        <v>0</v>
      </c>
      <c r="G52" s="6">
        <v>0</v>
      </c>
      <c r="H52" s="6">
        <v>0</v>
      </c>
      <c r="I52" s="6">
        <v>0</v>
      </c>
      <c r="J52" s="6">
        <v>0</v>
      </c>
      <c r="K52" s="6">
        <v>0</v>
      </c>
      <c r="L52" s="6">
        <v>0</v>
      </c>
    </row>
    <row r="53" spans="1:12" s="3" customFormat="1" ht="13.5" x14ac:dyDescent="0.2">
      <c r="A53" s="15" t="s">
        <v>38</v>
      </c>
      <c r="B53" s="15"/>
      <c r="C53" s="6">
        <v>0</v>
      </c>
      <c r="D53" s="6">
        <v>0</v>
      </c>
      <c r="E53" s="6">
        <v>0</v>
      </c>
      <c r="F53" s="6">
        <v>0</v>
      </c>
      <c r="G53" s="6">
        <v>0</v>
      </c>
      <c r="H53" s="6">
        <v>0</v>
      </c>
      <c r="I53" s="6">
        <v>0</v>
      </c>
      <c r="J53" s="6">
        <v>0</v>
      </c>
      <c r="K53" s="6">
        <v>30.22</v>
      </c>
      <c r="L53" s="6">
        <v>95.23</v>
      </c>
    </row>
    <row r="54" spans="1:12" s="3" customFormat="1" ht="13.5" x14ac:dyDescent="0.2">
      <c r="A54" s="15"/>
      <c r="B54" s="15"/>
      <c r="C54" s="6"/>
      <c r="D54" s="6"/>
      <c r="E54" s="6"/>
      <c r="F54" s="6"/>
      <c r="G54" s="6"/>
      <c r="H54" s="6"/>
      <c r="I54" s="6"/>
      <c r="J54" s="6"/>
      <c r="K54" s="6"/>
      <c r="L54" s="6"/>
    </row>
    <row r="55" spans="1:12" s="3" customFormat="1" ht="13.5" x14ac:dyDescent="0.2">
      <c r="A55" s="8" t="s">
        <v>39</v>
      </c>
      <c r="B55" s="15"/>
      <c r="C55" s="9">
        <v>13818.430147939594</v>
      </c>
      <c r="D55" s="9">
        <v>14441.795294627926</v>
      </c>
      <c r="E55" s="9">
        <v>14989.731393499284</v>
      </c>
      <c r="F55" s="9">
        <v>15623.502257588028</v>
      </c>
      <c r="G55" s="9">
        <v>15647.368497013371</v>
      </c>
      <c r="H55" s="9">
        <v>16182.73320634475</v>
      </c>
      <c r="I55" s="9">
        <v>17143.3823202727</v>
      </c>
      <c r="J55" s="9">
        <v>16997.419178138807</v>
      </c>
      <c r="K55" s="9">
        <v>17872.547912288188</v>
      </c>
      <c r="L55" s="9">
        <v>17783.786583194011</v>
      </c>
    </row>
    <row r="57" spans="1:12" s="3" customFormat="1" ht="20.25" x14ac:dyDescent="0.2">
      <c r="A57" s="16" t="s">
        <v>40</v>
      </c>
      <c r="C57" s="6"/>
      <c r="D57" s="6"/>
      <c r="E57" s="6"/>
      <c r="F57" s="6"/>
      <c r="G57" s="6"/>
      <c r="H57" s="6"/>
      <c r="I57" s="6"/>
      <c r="J57" s="6"/>
      <c r="K57" s="6"/>
      <c r="L57" s="6"/>
    </row>
    <row r="58" spans="1:12" s="3" customFormat="1" ht="13.5" x14ac:dyDescent="0.2">
      <c r="A58" s="3" t="s">
        <v>41</v>
      </c>
      <c r="C58" s="6">
        <v>35207.079320005731</v>
      </c>
      <c r="D58" s="6">
        <v>35038.285733734592</v>
      </c>
      <c r="E58" s="6">
        <v>34487.964309496514</v>
      </c>
      <c r="F58" s="6">
        <v>34606.563211044238</v>
      </c>
      <c r="G58" s="6">
        <v>33752.192308206744</v>
      </c>
      <c r="H58" s="6">
        <v>32682.96670751218</v>
      </c>
      <c r="I58" s="6">
        <v>35394.386645857456</v>
      </c>
      <c r="J58" s="6">
        <v>33598.321391038495</v>
      </c>
      <c r="K58" s="6">
        <v>33775.628164708127</v>
      </c>
      <c r="L58" s="6">
        <v>32892.319671348043</v>
      </c>
    </row>
    <row r="59" spans="1:12" s="3" customFormat="1" ht="13.5" x14ac:dyDescent="0.2">
      <c r="A59" s="1"/>
      <c r="B59" s="1"/>
      <c r="C59" s="1"/>
      <c r="D59" s="1"/>
      <c r="E59" s="1"/>
      <c r="F59" s="1"/>
      <c r="G59" s="1"/>
      <c r="H59" s="1"/>
      <c r="I59" s="1"/>
      <c r="J59" s="1"/>
      <c r="K59" s="1"/>
      <c r="L59" s="1"/>
    </row>
    <row r="60" spans="1:12" s="3" customFormat="1" ht="20.25" x14ac:dyDescent="0.2">
      <c r="A60" s="16" t="s">
        <v>42</v>
      </c>
      <c r="B60" s="1"/>
      <c r="C60" s="1"/>
      <c r="D60" s="1"/>
      <c r="E60" s="1"/>
      <c r="F60" s="1"/>
      <c r="G60" s="1"/>
      <c r="H60" s="1"/>
      <c r="I60" s="1"/>
      <c r="J60" s="1"/>
      <c r="K60" s="1"/>
      <c r="L60" s="1"/>
    </row>
    <row r="61" spans="1:12" s="3" customFormat="1" ht="13.5" x14ac:dyDescent="0.2">
      <c r="A61" s="1" t="s">
        <v>43</v>
      </c>
      <c r="B61" s="1"/>
      <c r="C61" s="6">
        <v>35717.139320005728</v>
      </c>
      <c r="D61" s="6">
        <v>35624.20573373459</v>
      </c>
      <c r="E61" s="6">
        <v>35180.357642829847</v>
      </c>
      <c r="F61" s="6">
        <v>35392.716544377574</v>
      </c>
      <c r="G61" s="6">
        <v>34594.698974873412</v>
      </c>
      <c r="H61" s="6">
        <v>33600.300040845512</v>
      </c>
      <c r="I61" s="6">
        <v>36312.453312524121</v>
      </c>
      <c r="J61" s="6">
        <v>34761.587411920453</v>
      </c>
      <c r="K61" s="6">
        <v>34993.27089950729</v>
      </c>
      <c r="L61" s="6">
        <v>34117.356779839763</v>
      </c>
    </row>
    <row r="62" spans="1:12" s="3" customFormat="1" ht="13.5" x14ac:dyDescent="0.2">
      <c r="A62" s="8" t="s">
        <v>44</v>
      </c>
      <c r="C62" s="6">
        <v>35717.139320005728</v>
      </c>
      <c r="D62" s="6">
        <v>35624.20573373459</v>
      </c>
      <c r="E62" s="6">
        <v>35180.357642829847</v>
      </c>
      <c r="F62" s="6">
        <v>35392.716544377574</v>
      </c>
      <c r="G62" s="6">
        <v>34594.698974873412</v>
      </c>
      <c r="H62" s="6">
        <v>33600.300040845512</v>
      </c>
      <c r="I62" s="6">
        <v>36312.453312524121</v>
      </c>
      <c r="J62" s="6">
        <v>34761.587411920453</v>
      </c>
      <c r="K62" s="6">
        <v>34993.27089950729</v>
      </c>
      <c r="L62" s="6">
        <v>34117.356779839763</v>
      </c>
    </row>
    <row r="63" spans="1:12" s="4" customFormat="1" ht="20.25" x14ac:dyDescent="0.2">
      <c r="A63" s="3"/>
      <c r="B63" s="3"/>
      <c r="C63" s="3"/>
      <c r="D63" s="3"/>
      <c r="E63" s="3"/>
      <c r="F63" s="3"/>
      <c r="G63" s="3"/>
      <c r="H63" s="3"/>
      <c r="I63" s="3"/>
      <c r="J63" s="3"/>
      <c r="K63" s="3"/>
      <c r="L63" s="3"/>
    </row>
    <row r="64" spans="1:12" s="3" customFormat="1" ht="21" thickBot="1" x14ac:dyDescent="0.25">
      <c r="A64" s="10" t="s">
        <v>45</v>
      </c>
      <c r="B64" s="11"/>
      <c r="C64" s="12">
        <v>0.3868851316488181</v>
      </c>
      <c r="D64" s="12">
        <v>0.40539276587862749</v>
      </c>
      <c r="E64" s="12">
        <v>0.42608240500802186</v>
      </c>
      <c r="F64" s="12">
        <v>0.44143269528345802</v>
      </c>
      <c r="G64" s="12">
        <v>0.45230538090180411</v>
      </c>
      <c r="H64" s="12">
        <v>0.48162466366885248</v>
      </c>
      <c r="I64" s="12">
        <v>0.47210752115060117</v>
      </c>
      <c r="J64" s="12">
        <v>0.48897131700924706</v>
      </c>
      <c r="K64" s="12">
        <v>0.51074242141050707</v>
      </c>
      <c r="L64" s="12">
        <v>0.52125335200945588</v>
      </c>
    </row>
    <row r="65" spans="1:27" s="3" customFormat="1" ht="15" customHeight="1" x14ac:dyDescent="0.2">
      <c r="A65" s="3" t="s">
        <v>46</v>
      </c>
    </row>
    <row r="66" spans="1:27" s="3" customFormat="1" ht="22.5" customHeight="1" x14ac:dyDescent="0.2">
      <c r="J66" s="144" t="s">
        <v>47</v>
      </c>
      <c r="K66" s="144"/>
      <c r="L66" s="144"/>
      <c r="M66" s="144"/>
      <c r="N66" s="144"/>
      <c r="O66" s="144"/>
      <c r="P66" s="144"/>
      <c r="Q66" s="144"/>
      <c r="R66" s="17"/>
      <c r="S66" s="5"/>
      <c r="AA66" s="8"/>
    </row>
    <row r="67" spans="1:27" s="3" customFormat="1" ht="22.5" customHeight="1" x14ac:dyDescent="0.2">
      <c r="D67" s="18" t="s">
        <v>48</v>
      </c>
      <c r="E67" s="19"/>
      <c r="F67" s="20"/>
      <c r="G67" s="20"/>
      <c r="H67" s="20"/>
      <c r="I67" s="21"/>
      <c r="J67" s="144" t="s">
        <v>49</v>
      </c>
      <c r="K67" s="144"/>
      <c r="L67" s="144" t="s">
        <v>50</v>
      </c>
      <c r="M67" s="144"/>
      <c r="N67" s="144" t="s">
        <v>51</v>
      </c>
      <c r="O67" s="144"/>
      <c r="P67" s="144" t="s">
        <v>52</v>
      </c>
      <c r="Q67" s="144"/>
      <c r="R67" s="22"/>
      <c r="S67" s="23" t="s">
        <v>53</v>
      </c>
    </row>
    <row r="68" spans="1:27" s="3" customFormat="1" ht="22.5" customHeight="1" x14ac:dyDescent="0.2">
      <c r="D68" s="24">
        <v>0.39800000000000002</v>
      </c>
      <c r="J68" s="143">
        <v>0.41639999999999999</v>
      </c>
      <c r="K68" s="143"/>
      <c r="L68" s="143">
        <v>0.42560000000000003</v>
      </c>
      <c r="M68" s="143"/>
      <c r="N68" s="143">
        <v>0.43940000000000001</v>
      </c>
      <c r="O68" s="143"/>
      <c r="P68" s="143">
        <v>0.45779999999999998</v>
      </c>
      <c r="Q68" s="143"/>
      <c r="R68" s="26"/>
      <c r="S68" s="27">
        <v>0.49</v>
      </c>
    </row>
    <row r="69" spans="1:27" s="28" customFormat="1" ht="15" customHeight="1" x14ac:dyDescent="0.2"/>
    <row r="72" spans="1:27" ht="15" customHeight="1" x14ac:dyDescent="0.2">
      <c r="A72" s="3"/>
      <c r="B72" s="3"/>
      <c r="C72" s="6"/>
      <c r="D72" s="6"/>
      <c r="E72" s="6"/>
      <c r="F72" s="6"/>
      <c r="G72" s="6"/>
      <c r="H72" s="6"/>
      <c r="I72" s="6"/>
      <c r="J72" s="6"/>
      <c r="K72" s="6"/>
      <c r="L72" s="6"/>
      <c r="M72" s="6"/>
      <c r="N72" s="6"/>
      <c r="O72" s="6"/>
      <c r="P72" s="6"/>
      <c r="Q72" s="6"/>
      <c r="R72" s="6"/>
      <c r="S72" s="6"/>
    </row>
    <row r="73" spans="1:27" s="28" customFormat="1" ht="15" customHeight="1" x14ac:dyDescent="0.2"/>
    <row r="74" spans="1:27" s="28" customFormat="1" ht="15" customHeight="1" x14ac:dyDescent="0.2"/>
    <row r="75" spans="1:27" s="28" customFormat="1" ht="15" customHeight="1" x14ac:dyDescent="0.2"/>
    <row r="76" spans="1:27" s="28" customFormat="1" ht="15" customHeight="1" x14ac:dyDescent="0.2"/>
    <row r="77" spans="1:27" s="28" customFormat="1" ht="15" customHeight="1" x14ac:dyDescent="0.2"/>
    <row r="78" spans="1:27" s="28" customFormat="1" ht="15" customHeight="1" x14ac:dyDescent="0.2"/>
    <row r="79" spans="1:27" s="28" customFormat="1" ht="15" customHeight="1" x14ac:dyDescent="0.2">
      <c r="T79" s="29"/>
    </row>
    <row r="80" spans="1:27" s="28" customFormat="1" ht="15" customHeight="1" x14ac:dyDescent="0.2"/>
    <row r="81" spans="1:1" s="28" customFormat="1" ht="13.5" x14ac:dyDescent="0.2"/>
    <row r="82" spans="1:1" s="28" customFormat="1" ht="13.5" x14ac:dyDescent="0.2"/>
    <row r="83" spans="1:1" s="28" customFormat="1" ht="13.5" x14ac:dyDescent="0.2"/>
    <row r="84" spans="1:1" s="28" customFormat="1" ht="13.5" x14ac:dyDescent="0.2"/>
    <row r="85" spans="1:1" s="3" customFormat="1" ht="13.5" x14ac:dyDescent="0.2"/>
    <row r="86" spans="1:1" s="3" customFormat="1" ht="13.5" x14ac:dyDescent="0.2"/>
    <row r="87" spans="1:1" s="3" customFormat="1" ht="13.5" x14ac:dyDescent="0.2"/>
    <row r="88" spans="1:1" s="3" customFormat="1" ht="13.5" x14ac:dyDescent="0.2"/>
    <row r="90" spans="1:1" s="28" customFormat="1" ht="13.5" x14ac:dyDescent="0.2">
      <c r="A90" s="30"/>
    </row>
    <row r="98" s="28" customFormat="1" ht="13.5" x14ac:dyDescent="0.2"/>
    <row r="99" s="28" customFormat="1" ht="13.5" x14ac:dyDescent="0.2"/>
    <row r="100" s="28" customFormat="1" ht="13.5" x14ac:dyDescent="0.2"/>
    <row r="101" s="28" customFormat="1" ht="13.5" x14ac:dyDescent="0.2"/>
    <row r="200" spans="1:2" s="3" customFormat="1" ht="13.5" x14ac:dyDescent="0.2">
      <c r="A200" s="31">
        <v>41.868000000000002</v>
      </c>
      <c r="B200" s="8" t="s">
        <v>54</v>
      </c>
    </row>
    <row r="201" spans="1:2" s="3" customFormat="1" ht="13.5" x14ac:dyDescent="0.2">
      <c r="A201" s="31">
        <v>10</v>
      </c>
      <c r="B201" s="8" t="s">
        <v>55</v>
      </c>
    </row>
    <row r="202" spans="1:2" s="3" customFormat="1" ht="13.5" x14ac:dyDescent="0.2">
      <c r="A202" s="31">
        <v>1</v>
      </c>
      <c r="B202" s="8" t="s">
        <v>56</v>
      </c>
    </row>
    <row r="203" spans="1:2" s="3" customFormat="1" ht="13.5" x14ac:dyDescent="0.2">
      <c r="A203" s="31">
        <v>11.63</v>
      </c>
      <c r="B203" s="8" t="s">
        <v>57</v>
      </c>
    </row>
    <row r="204" spans="1:2" s="3" customFormat="1" ht="13.5" x14ac:dyDescent="0.2">
      <c r="A204" s="31">
        <v>39.68</v>
      </c>
      <c r="B204" s="8" t="s">
        <v>58</v>
      </c>
    </row>
  </sheetData>
  <mergeCells count="10">
    <mergeCell ref="J68:K68"/>
    <mergeCell ref="L68:M68"/>
    <mergeCell ref="N68:O68"/>
    <mergeCell ref="P68:Q68"/>
    <mergeCell ref="H1:K2"/>
    <mergeCell ref="J66:Q66"/>
    <mergeCell ref="J67:K67"/>
    <mergeCell ref="L67:M67"/>
    <mergeCell ref="N67:O67"/>
    <mergeCell ref="P67:Q67"/>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A204"/>
  <sheetViews>
    <sheetView workbookViewId="0"/>
  </sheetViews>
  <sheetFormatPr defaultRowHeight="12.75" x14ac:dyDescent="0.2"/>
  <cols>
    <col min="1" max="2" width="9.7109375" style="1" customWidth="1"/>
    <col min="3" max="19" width="11.7109375" style="1" customWidth="1"/>
    <col min="20" max="26" width="9.140625" style="1"/>
    <col min="27" max="27" width="11.28515625" style="1" bestFit="1" customWidth="1"/>
    <col min="28" max="16384" width="9.140625" style="1"/>
  </cols>
  <sheetData>
    <row r="1" spans="1:27" ht="12.75" customHeight="1" x14ac:dyDescent="0.2">
      <c r="A1" s="88" t="s">
        <v>135</v>
      </c>
      <c r="H1" s="142" t="s">
        <v>142</v>
      </c>
      <c r="I1" s="142"/>
      <c r="J1" s="142"/>
      <c r="K1" s="142"/>
      <c r="AA1" s="2">
        <v>1</v>
      </c>
    </row>
    <row r="2" spans="1:27" ht="12.75" customHeight="1" x14ac:dyDescent="0.2">
      <c r="H2" s="142"/>
      <c r="I2" s="142"/>
      <c r="J2" s="142"/>
      <c r="K2" s="142"/>
    </row>
    <row r="4" spans="1:27" s="3" customFormat="1" ht="22.5" customHeight="1" x14ac:dyDescent="0.2"/>
    <row r="5" spans="1:27" s="4" customFormat="1" ht="27" customHeight="1" x14ac:dyDescent="0.2">
      <c r="C5" s="5">
        <v>2004</v>
      </c>
      <c r="D5" s="5">
        <v>2005</v>
      </c>
      <c r="E5" s="5">
        <v>2006</v>
      </c>
      <c r="F5" s="5">
        <v>2007</v>
      </c>
      <c r="G5" s="5">
        <v>2008</v>
      </c>
      <c r="H5" s="5">
        <v>2009</v>
      </c>
      <c r="I5" s="5">
        <v>2010</v>
      </c>
      <c r="J5" s="5">
        <v>2011</v>
      </c>
      <c r="K5" s="5">
        <v>2012</v>
      </c>
      <c r="L5" s="5">
        <v>2013</v>
      </c>
    </row>
    <row r="6" spans="1:27" s="4" customFormat="1" ht="27" customHeight="1" x14ac:dyDescent="0.2">
      <c r="A6" s="5" t="s">
        <v>1</v>
      </c>
    </row>
    <row r="7" spans="1:27" s="3" customFormat="1" ht="15" customHeight="1" x14ac:dyDescent="0.2">
      <c r="A7" s="3" t="s">
        <v>2</v>
      </c>
      <c r="C7" s="6">
        <v>414.97063737873145</v>
      </c>
      <c r="D7" s="6">
        <v>403.37385941265353</v>
      </c>
      <c r="E7" s="6">
        <v>405.08611684128675</v>
      </c>
      <c r="F7" s="6">
        <v>402.76440614964758</v>
      </c>
      <c r="G7" s="6">
        <v>430.89683416642384</v>
      </c>
      <c r="H7" s="6">
        <v>430.56239160890351</v>
      </c>
      <c r="I7" s="6">
        <v>419.83671010806211</v>
      </c>
      <c r="J7" s="6">
        <v>439.27794788229863</v>
      </c>
      <c r="K7" s="6">
        <v>446.15338250272032</v>
      </c>
      <c r="L7" s="6">
        <v>440.99691383044797</v>
      </c>
    </row>
    <row r="8" spans="1:27" s="3" customFormat="1" ht="15" customHeight="1" x14ac:dyDescent="0.2">
      <c r="A8" s="3" t="s">
        <v>3</v>
      </c>
      <c r="C8" s="6">
        <v>166.67133973855721</v>
      </c>
      <c r="D8" s="6">
        <v>247.26403985867174</v>
      </c>
      <c r="E8" s="6">
        <v>353.71937180209875</v>
      </c>
      <c r="F8" s="6">
        <v>444.27028103227372</v>
      </c>
      <c r="G8" s="6">
        <v>605.69275756304353</v>
      </c>
      <c r="H8" s="6">
        <v>803.93726893277858</v>
      </c>
      <c r="I8" s="6">
        <v>965.09562389483165</v>
      </c>
      <c r="J8" s="6">
        <v>1209.3514855592105</v>
      </c>
      <c r="K8" s="6">
        <v>1603.4523901020364</v>
      </c>
      <c r="L8" s="6">
        <v>2208.3328493501258</v>
      </c>
    </row>
    <row r="9" spans="1:27" s="3" customFormat="1" ht="15" customHeight="1" x14ac:dyDescent="0.2">
      <c r="A9" s="3" t="s">
        <v>4</v>
      </c>
      <c r="C9" s="6">
        <v>0.34436801375752363</v>
      </c>
      <c r="D9" s="6">
        <v>0.70292347377472064</v>
      </c>
      <c r="E9" s="6">
        <v>0.91960447119518485</v>
      </c>
      <c r="F9" s="6">
        <v>1.2037833190025795</v>
      </c>
      <c r="G9" s="6">
        <v>1.4617368873602752</v>
      </c>
      <c r="H9" s="6">
        <v>1.7196904557179706</v>
      </c>
      <c r="I9" s="6">
        <v>3.450816852966466</v>
      </c>
      <c r="J9" s="6">
        <v>21.009802235597594</v>
      </c>
      <c r="K9" s="6">
        <v>116.13336199484093</v>
      </c>
      <c r="L9" s="6">
        <v>175.03361994840927</v>
      </c>
    </row>
    <row r="10" spans="1:27" s="3" customFormat="1" ht="15" customHeight="1" x14ac:dyDescent="0.2">
      <c r="A10" s="3" t="s">
        <v>5</v>
      </c>
      <c r="C10" s="6">
        <v>167.58839208942391</v>
      </c>
      <c r="D10" s="6">
        <v>290.8062768701634</v>
      </c>
      <c r="E10" s="6">
        <v>285.84901117798796</v>
      </c>
      <c r="F10" s="6">
        <v>254.9133276010318</v>
      </c>
      <c r="G10" s="6">
        <v>259.50653482373173</v>
      </c>
      <c r="H10" s="6">
        <v>312.26165090283746</v>
      </c>
      <c r="I10" s="6">
        <v>401.128116938951</v>
      </c>
      <c r="J10" s="6">
        <v>481.45348237317279</v>
      </c>
      <c r="K10" s="6">
        <v>602.53903697334488</v>
      </c>
      <c r="L10" s="6">
        <v>909.43843508168527</v>
      </c>
    </row>
    <row r="11" spans="1:27" s="3" customFormat="1" ht="15" customHeight="1" x14ac:dyDescent="0.2">
      <c r="A11" s="3" t="s">
        <v>6</v>
      </c>
      <c r="C11" s="6">
        <v>465.60309544282035</v>
      </c>
      <c r="D11" s="6">
        <v>491.93920894239051</v>
      </c>
      <c r="E11" s="6">
        <v>511.81908856405869</v>
      </c>
      <c r="F11" s="6">
        <v>546.85090283748934</v>
      </c>
      <c r="G11" s="6">
        <v>560.41109200343931</v>
      </c>
      <c r="H11" s="6">
        <v>605.64582975064445</v>
      </c>
      <c r="I11" s="7">
        <v>630.61169389509905</v>
      </c>
      <c r="J11" s="6">
        <v>644.95288048151338</v>
      </c>
      <c r="K11" s="6">
        <v>680.25253654342214</v>
      </c>
      <c r="L11" s="6">
        <v>681.32957867583821</v>
      </c>
    </row>
    <row r="12" spans="1:27" s="3" customFormat="1" ht="15" customHeight="1" x14ac:dyDescent="0.2">
      <c r="A12" s="8" t="s">
        <v>7</v>
      </c>
      <c r="B12" s="8"/>
      <c r="C12" s="9">
        <v>1215.1778326632905</v>
      </c>
      <c r="D12" s="9">
        <v>1434.0863085576539</v>
      </c>
      <c r="E12" s="9">
        <v>1557.3931928566271</v>
      </c>
      <c r="F12" s="9">
        <v>1650.0027009394448</v>
      </c>
      <c r="G12" s="9">
        <v>1857.9689554439988</v>
      </c>
      <c r="H12" s="9">
        <v>2154.1268316508822</v>
      </c>
      <c r="I12" s="9">
        <v>2420.12296168991</v>
      </c>
      <c r="J12" s="9">
        <v>2796.0455985317931</v>
      </c>
      <c r="K12" s="9">
        <v>3448.5307081163646</v>
      </c>
      <c r="L12" s="9">
        <v>4415.1313968865061</v>
      </c>
    </row>
    <row r="13" spans="1:27" s="3" customFormat="1" ht="15" customHeight="1" x14ac:dyDescent="0.2">
      <c r="A13" s="3" t="s">
        <v>8</v>
      </c>
    </row>
    <row r="14" spans="1:27" s="3" customFormat="1" ht="15" customHeight="1" x14ac:dyDescent="0.2"/>
    <row r="15" spans="1:27" s="4" customFormat="1" ht="27" customHeight="1" x14ac:dyDescent="0.2">
      <c r="A15" s="5" t="s">
        <v>9</v>
      </c>
    </row>
    <row r="16" spans="1:27" s="3" customFormat="1" ht="15" customHeight="1" x14ac:dyDescent="0.2">
      <c r="A16" s="8" t="s">
        <v>10</v>
      </c>
      <c r="C16" s="9">
        <v>34288.65004299226</v>
      </c>
      <c r="D16" s="9">
        <v>34715.907136715388</v>
      </c>
      <c r="E16" s="9">
        <v>34475.150472914873</v>
      </c>
      <c r="F16" s="9">
        <v>34237.833190025798</v>
      </c>
      <c r="G16" s="9">
        <v>34034.823731728284</v>
      </c>
      <c r="H16" s="9">
        <v>32321.066208082546</v>
      </c>
      <c r="I16" s="9">
        <v>32779.01977644024</v>
      </c>
      <c r="J16" s="9">
        <v>31863.026655202062</v>
      </c>
      <c r="K16" s="9">
        <v>32012.983662940671</v>
      </c>
      <c r="L16" s="9">
        <v>31872.91487532244</v>
      </c>
    </row>
    <row r="17" spans="1:12" s="3" customFormat="1" ht="13.5" x14ac:dyDescent="0.2"/>
    <row r="18" spans="1:12" s="4" customFormat="1" ht="21" thickBot="1" x14ac:dyDescent="0.25">
      <c r="A18" s="10" t="s">
        <v>11</v>
      </c>
      <c r="B18" s="11"/>
      <c r="C18" s="12">
        <v>3.5439652221351953E-2</v>
      </c>
      <c r="D18" s="12">
        <v>4.1309198774787899E-2</v>
      </c>
      <c r="E18" s="12">
        <v>4.5174369697970736E-2</v>
      </c>
      <c r="F18" s="12">
        <v>4.8192380977547529E-2</v>
      </c>
      <c r="G18" s="12">
        <v>5.4590232935801702E-2</v>
      </c>
      <c r="H18" s="12">
        <v>6.6647765200029158E-2</v>
      </c>
      <c r="I18" s="12">
        <v>7.383146226445006E-2</v>
      </c>
      <c r="J18" s="12">
        <v>8.7752040281311491E-2</v>
      </c>
      <c r="K18" s="12">
        <v>0.10772287720586639</v>
      </c>
      <c r="L18" s="12">
        <v>0.13852298775173888</v>
      </c>
    </row>
    <row r="19" spans="1:12" s="3" customFormat="1" ht="13.5" x14ac:dyDescent="0.2"/>
    <row r="20" spans="1:12" s="4" customFormat="1" ht="20.25" x14ac:dyDescent="0.2">
      <c r="A20" s="5" t="s">
        <v>12</v>
      </c>
    </row>
    <row r="21" spans="1:12" s="3" customFormat="1" ht="13.5" x14ac:dyDescent="0.2">
      <c r="A21" s="3" t="s">
        <v>13</v>
      </c>
      <c r="C21" s="6">
        <v>1.6337059329320722</v>
      </c>
      <c r="D21" s="6">
        <v>1.6337059329320722</v>
      </c>
      <c r="E21" s="6">
        <v>1.6337059329320722</v>
      </c>
      <c r="F21" s="6">
        <v>1.5477214101461736</v>
      </c>
      <c r="G21" s="6">
        <v>1.5477214101461736</v>
      </c>
      <c r="H21" s="6">
        <v>1.5477214101461736</v>
      </c>
      <c r="I21" s="6">
        <v>1.5477214101461736</v>
      </c>
      <c r="J21" s="6">
        <v>1.8056749785038695</v>
      </c>
      <c r="K21" s="6">
        <v>1.8056749785038695</v>
      </c>
      <c r="L21" s="6">
        <v>2.8374892519346515</v>
      </c>
    </row>
    <row r="22" spans="1:12" s="3" customFormat="1" ht="13.5" x14ac:dyDescent="0.2">
      <c r="A22" s="3" t="s">
        <v>14</v>
      </c>
      <c r="C22" s="6">
        <v>347.29148753224422</v>
      </c>
      <c r="D22" s="6">
        <v>347.37747205503007</v>
      </c>
      <c r="E22" s="6">
        <v>342.47635425623389</v>
      </c>
      <c r="F22" s="6">
        <v>339.03697334479796</v>
      </c>
      <c r="G22" s="6">
        <v>337.4892519346518</v>
      </c>
      <c r="H22" s="6">
        <v>345.82975064488392</v>
      </c>
      <c r="I22" s="6">
        <v>348.92519346517628</v>
      </c>
      <c r="J22" s="6">
        <v>349.35511607910576</v>
      </c>
      <c r="K22" s="6">
        <v>350.47291487532243</v>
      </c>
      <c r="L22" s="6">
        <v>350.47291487532243</v>
      </c>
    </row>
    <row r="23" spans="1:12" s="3" customFormat="1" ht="13.5" x14ac:dyDescent="0.2">
      <c r="A23" s="3" t="s">
        <v>15</v>
      </c>
      <c r="C23" s="6">
        <v>16.451988</v>
      </c>
      <c r="D23" s="6">
        <v>68.765370854446559</v>
      </c>
      <c r="E23" s="6">
        <v>180.31759087939784</v>
      </c>
      <c r="F23" s="6">
        <v>348.78873097372229</v>
      </c>
      <c r="G23" s="6">
        <v>805.65566190527102</v>
      </c>
      <c r="H23" s="6">
        <v>988.48238859630271</v>
      </c>
      <c r="I23" s="6">
        <v>1150.1340259955759</v>
      </c>
      <c r="J23" s="6">
        <v>1063.6673825965001</v>
      </c>
      <c r="K23" s="6">
        <v>896.76725307262495</v>
      </c>
      <c r="L23" s="6">
        <v>1042.968131560772</v>
      </c>
    </row>
    <row r="24" spans="1:12" s="3" customFormat="1" ht="13.5" x14ac:dyDescent="0.2">
      <c r="A24" s="3" t="s">
        <v>16</v>
      </c>
      <c r="C24" s="6">
        <v>16.451988</v>
      </c>
      <c r="D24" s="6">
        <v>68.765370854446559</v>
      </c>
      <c r="E24" s="6">
        <v>180.31759087939784</v>
      </c>
      <c r="F24" s="6">
        <v>348.78873097372229</v>
      </c>
      <c r="G24" s="6">
        <v>805.65566190527102</v>
      </c>
      <c r="H24" s="6">
        <v>988.48238859630271</v>
      </c>
      <c r="I24" s="7">
        <v>1150.1340259955759</v>
      </c>
      <c r="J24" s="6">
        <v>967.58126012074513</v>
      </c>
      <c r="K24" s="6">
        <v>880.26751955475004</v>
      </c>
      <c r="L24" s="6">
        <v>1040.9030343102131</v>
      </c>
    </row>
    <row r="25" spans="1:12" s="3" customFormat="1" ht="13.5" x14ac:dyDescent="0.2">
      <c r="A25" s="8" t="s">
        <v>17</v>
      </c>
      <c r="C25" s="9">
        <v>66.794128101001789</v>
      </c>
      <c r="D25" s="9">
        <v>119.11983008920608</v>
      </c>
      <c r="E25" s="9">
        <v>229.96985948996624</v>
      </c>
      <c r="F25" s="9">
        <v>399.68955836828081</v>
      </c>
      <c r="G25" s="9">
        <v>858.05588951201912</v>
      </c>
      <c r="H25" s="9">
        <v>1044.7329254118069</v>
      </c>
      <c r="I25" s="9">
        <v>1210.0473047435069</v>
      </c>
      <c r="J25" s="9">
        <v>1034.8213726909364</v>
      </c>
      <c r="K25" s="9">
        <v>1403.4685440468099</v>
      </c>
      <c r="L25" s="9">
        <v>1680.982641285193</v>
      </c>
    </row>
    <row r="26" spans="1:12" s="3" customFormat="1" ht="13.5" x14ac:dyDescent="0.2">
      <c r="C26" s="6"/>
      <c r="D26" s="6"/>
      <c r="E26" s="6"/>
      <c r="F26" s="6"/>
      <c r="G26" s="6"/>
      <c r="H26" s="6"/>
      <c r="I26" s="6"/>
      <c r="J26" s="6"/>
      <c r="K26" s="6"/>
      <c r="L26" s="6"/>
    </row>
    <row r="27" spans="1:12" s="4" customFormat="1" ht="20.25" x14ac:dyDescent="0.2">
      <c r="A27" s="5" t="s">
        <v>18</v>
      </c>
      <c r="C27" s="13"/>
      <c r="D27" s="13"/>
      <c r="E27" s="13"/>
      <c r="F27" s="13"/>
      <c r="G27" s="13"/>
      <c r="H27" s="13"/>
      <c r="I27" s="13"/>
      <c r="J27" s="13"/>
      <c r="K27" s="13"/>
      <c r="L27" s="13"/>
    </row>
    <row r="28" spans="1:12" s="3" customFormat="1" ht="13.5" x14ac:dyDescent="0.2">
      <c r="A28" s="8" t="s">
        <v>19</v>
      </c>
      <c r="C28" s="9">
        <v>40904.59567769141</v>
      </c>
      <c r="D28" s="9">
        <v>41183.970300633751</v>
      </c>
      <c r="E28" s="9">
        <v>41634.678916951823</v>
      </c>
      <c r="F28" s="9">
        <v>41966.004743202626</v>
      </c>
      <c r="G28" s="9">
        <v>40655.846738622575</v>
      </c>
      <c r="H28" s="9">
        <v>39182.186410761198</v>
      </c>
      <c r="I28" s="9">
        <v>39212.391597410504</v>
      </c>
      <c r="J28" s="9">
        <v>38649.040459887037</v>
      </c>
      <c r="K28" s="9">
        <v>38319.959189635156</v>
      </c>
      <c r="L28" s="9">
        <v>38068.701388463422</v>
      </c>
    </row>
    <row r="29" spans="1:12" s="3" customFormat="1" ht="13.5" x14ac:dyDescent="0.2"/>
    <row r="30" spans="1:12" s="4" customFormat="1" ht="21" thickBot="1" x14ac:dyDescent="0.25">
      <c r="A30" s="10" t="s">
        <v>20</v>
      </c>
      <c r="B30" s="11"/>
      <c r="C30" s="12">
        <v>1.632924784963222E-3</v>
      </c>
      <c r="D30" s="12">
        <v>2.8923833525436723E-3</v>
      </c>
      <c r="E30" s="12">
        <v>5.5235170649132245E-3</v>
      </c>
      <c r="F30" s="12">
        <v>9.5241269883576396E-3</v>
      </c>
      <c r="G30" s="12">
        <v>2.1105350357809079E-2</v>
      </c>
      <c r="H30" s="12">
        <v>2.6663466771851101E-2</v>
      </c>
      <c r="I30" s="12">
        <v>3.0858798850295466E-2</v>
      </c>
      <c r="J30" s="12">
        <v>2.677482701711454E-2</v>
      </c>
      <c r="K30" s="12">
        <v>3.6625001010607089E-2</v>
      </c>
      <c r="L30" s="12">
        <v>4.4156553283286111E-2</v>
      </c>
    </row>
    <row r="31" spans="1:12" s="3" customFormat="1" ht="13.5" x14ac:dyDescent="0.2"/>
    <row r="32" spans="1:12" s="4" customFormat="1" ht="20.25" x14ac:dyDescent="0.2">
      <c r="A32" s="5" t="s">
        <v>21</v>
      </c>
    </row>
    <row r="33" spans="1:12" s="3" customFormat="1" ht="13.5" x14ac:dyDescent="0.2">
      <c r="A33" s="3" t="s">
        <v>22</v>
      </c>
      <c r="C33" s="6">
        <v>549.27390847425238</v>
      </c>
      <c r="D33" s="6">
        <v>569.86242476354255</v>
      </c>
      <c r="E33" s="6">
        <v>608.36438329989494</v>
      </c>
      <c r="F33" s="6">
        <v>696.11636572083694</v>
      </c>
      <c r="G33" s="6">
        <v>837.99082831756948</v>
      </c>
      <c r="H33" s="6">
        <v>894.33457533199578</v>
      </c>
      <c r="I33" s="7">
        <v>1098.1656635139009</v>
      </c>
      <c r="J33" s="6">
        <v>1085.0530237890514</v>
      </c>
      <c r="K33" s="6">
        <v>1171.8257380338205</v>
      </c>
      <c r="L33" s="6">
        <v>1422.5661603133658</v>
      </c>
    </row>
    <row r="34" spans="1:12" s="3" customFormat="1" ht="13.5" x14ac:dyDescent="0.2">
      <c r="A34" s="3" t="s">
        <v>23</v>
      </c>
      <c r="C34" s="6">
        <v>0</v>
      </c>
      <c r="D34" s="6">
        <v>0</v>
      </c>
      <c r="E34" s="6">
        <v>0</v>
      </c>
      <c r="F34" s="6">
        <v>0</v>
      </c>
      <c r="G34" s="6">
        <v>18.916595012897677</v>
      </c>
      <c r="H34" s="6">
        <v>32.387503582688453</v>
      </c>
      <c r="I34" s="7">
        <v>15.095060666857743</v>
      </c>
      <c r="J34" s="6">
        <v>41.79803190981179</v>
      </c>
      <c r="K34" s="6">
        <v>56.43928537307729</v>
      </c>
      <c r="L34" s="6">
        <v>40.102226043756566</v>
      </c>
    </row>
    <row r="35" spans="1:12" s="3" customFormat="1" ht="13.5" x14ac:dyDescent="0.2">
      <c r="A35" s="3" t="s">
        <v>24</v>
      </c>
      <c r="C35" s="6">
        <v>0</v>
      </c>
      <c r="D35" s="6">
        <v>0</v>
      </c>
      <c r="E35" s="6">
        <v>0</v>
      </c>
      <c r="F35" s="6">
        <v>0</v>
      </c>
      <c r="G35" s="6">
        <v>3.2820868731964503</v>
      </c>
      <c r="H35" s="6">
        <v>13.729181616338948</v>
      </c>
      <c r="I35" s="6">
        <v>28.521555284114029</v>
      </c>
      <c r="J35" s="6">
        <v>46.997476709199447</v>
      </c>
      <c r="K35" s="6">
        <v>67.260480122795656</v>
      </c>
      <c r="L35" s="6">
        <v>90.360039669936299</v>
      </c>
    </row>
    <row r="36" spans="1:12" s="3" customFormat="1" ht="13.5" x14ac:dyDescent="0.2">
      <c r="A36" s="8" t="s">
        <v>25</v>
      </c>
      <c r="C36" s="9">
        <v>549.27390847425238</v>
      </c>
      <c r="D36" s="9">
        <v>569.86242476354255</v>
      </c>
      <c r="E36" s="9">
        <v>608.36438329989494</v>
      </c>
      <c r="F36" s="9">
        <v>696.11636572083694</v>
      </c>
      <c r="G36" s="9">
        <v>860.18951020366364</v>
      </c>
      <c r="H36" s="9">
        <v>940.45126053102319</v>
      </c>
      <c r="I36" s="9">
        <v>1141.7822794648728</v>
      </c>
      <c r="J36" s="9">
        <v>1173.8485324080625</v>
      </c>
      <c r="K36" s="9">
        <v>1295.5255035296934</v>
      </c>
      <c r="L36" s="9">
        <v>1553.0284260270587</v>
      </c>
    </row>
    <row r="37" spans="1:12" s="3" customFormat="1" ht="13.5" x14ac:dyDescent="0.2">
      <c r="C37" s="6"/>
      <c r="D37" s="6"/>
      <c r="E37" s="6"/>
      <c r="F37" s="6"/>
      <c r="G37" s="6"/>
      <c r="H37" s="6"/>
      <c r="I37" s="6"/>
      <c r="J37" s="6"/>
      <c r="K37" s="6"/>
      <c r="L37" s="6"/>
    </row>
    <row r="38" spans="1:12" s="4" customFormat="1" ht="20.25" x14ac:dyDescent="0.2">
      <c r="A38" s="5" t="s">
        <v>26</v>
      </c>
      <c r="C38" s="13"/>
      <c r="D38" s="13"/>
      <c r="E38" s="13"/>
      <c r="F38" s="13"/>
      <c r="G38" s="13"/>
      <c r="H38" s="13"/>
      <c r="I38" s="13"/>
      <c r="J38" s="13"/>
      <c r="K38" s="13"/>
      <c r="L38" s="13"/>
    </row>
    <row r="39" spans="1:12" s="3" customFormat="1" ht="13.5" x14ac:dyDescent="0.2">
      <c r="A39" s="8" t="s">
        <v>27</v>
      </c>
      <c r="C39" s="9">
        <v>69623.260413681099</v>
      </c>
      <c r="D39" s="9">
        <v>67369.078198146555</v>
      </c>
      <c r="E39" s="9">
        <v>64849.091095824973</v>
      </c>
      <c r="F39" s="9">
        <v>62676.588492404706</v>
      </c>
      <c r="G39" s="9">
        <v>64230.859090790269</v>
      </c>
      <c r="H39" s="9">
        <v>57423.233504727068</v>
      </c>
      <c r="I39" s="9">
        <v>63217.917179627286</v>
      </c>
      <c r="J39" s="9">
        <v>53094.717573202935</v>
      </c>
      <c r="K39" s="9">
        <v>57184.067850907159</v>
      </c>
      <c r="L39" s="9">
        <v>58974.500672133865</v>
      </c>
    </row>
    <row r="40" spans="1:12" s="3" customFormat="1" ht="13.5" x14ac:dyDescent="0.2">
      <c r="A40" s="3" t="s">
        <v>28</v>
      </c>
    </row>
    <row r="41" spans="1:12" s="4" customFormat="1" ht="20.25" x14ac:dyDescent="0.2"/>
    <row r="42" spans="1:12" s="3" customFormat="1" ht="21" thickBot="1" x14ac:dyDescent="0.25">
      <c r="A42" s="10" t="s">
        <v>29</v>
      </c>
      <c r="B42" s="11"/>
      <c r="C42" s="12">
        <v>7.8892299098121382E-3</v>
      </c>
      <c r="D42" s="12">
        <v>8.458812856062212E-3</v>
      </c>
      <c r="E42" s="12">
        <v>9.3812322273096882E-3</v>
      </c>
      <c r="F42" s="12">
        <v>1.1106481422568076E-2</v>
      </c>
      <c r="G42" s="12">
        <v>1.3392153279279458E-2</v>
      </c>
      <c r="H42" s="12">
        <v>1.6377539249049871E-2</v>
      </c>
      <c r="I42" s="12">
        <v>1.8061055004716692E-2</v>
      </c>
      <c r="J42" s="12">
        <v>2.2108574752086212E-2</v>
      </c>
      <c r="K42" s="12">
        <v>2.2655357553566232E-2</v>
      </c>
      <c r="L42" s="12">
        <v>2.6333896994924156E-2</v>
      </c>
    </row>
    <row r="43" spans="1:12" s="3" customFormat="1" ht="13.5" x14ac:dyDescent="0.2">
      <c r="C43" s="6"/>
      <c r="D43" s="6"/>
      <c r="E43" s="6"/>
      <c r="F43" s="6"/>
      <c r="G43" s="6"/>
      <c r="H43" s="6"/>
      <c r="I43" s="6"/>
      <c r="J43" s="6"/>
      <c r="K43" s="6"/>
      <c r="L43" s="6"/>
    </row>
    <row r="44" spans="1:12" s="3" customFormat="1" ht="20.25" x14ac:dyDescent="0.2">
      <c r="A44" s="14" t="s">
        <v>30</v>
      </c>
      <c r="C44" s="6"/>
      <c r="D44" s="6"/>
      <c r="E44" s="6"/>
      <c r="F44" s="6"/>
      <c r="G44" s="6"/>
      <c r="H44" s="6"/>
      <c r="I44" s="6"/>
      <c r="J44" s="6"/>
      <c r="K44" s="6"/>
      <c r="L44" s="6"/>
    </row>
    <row r="45" spans="1:12" s="3" customFormat="1" ht="13.5" x14ac:dyDescent="0.2">
      <c r="A45" s="15" t="s">
        <v>31</v>
      </c>
      <c r="B45" s="15"/>
      <c r="C45" s="6">
        <v>1165.1867878743842</v>
      </c>
      <c r="D45" s="6">
        <v>1384.0829446349896</v>
      </c>
      <c r="E45" s="6">
        <v>1508.0920195581543</v>
      </c>
      <c r="F45" s="6">
        <v>1599.4464879730842</v>
      </c>
      <c r="G45" s="6">
        <v>1805.9251021811754</v>
      </c>
      <c r="H45" s="6">
        <v>2098.2497309047208</v>
      </c>
      <c r="I45" s="6">
        <v>2360.6039453173616</v>
      </c>
      <c r="J45" s="6">
        <v>2729.3201411786986</v>
      </c>
      <c r="K45" s="6">
        <v>3379.1574295779842</v>
      </c>
      <c r="L45" s="6">
        <v>4338.387167504934</v>
      </c>
    </row>
    <row r="46" spans="1:12" s="3" customFormat="1" ht="13.5" x14ac:dyDescent="0.2">
      <c r="A46" s="15" t="s">
        <v>32</v>
      </c>
      <c r="B46" s="15"/>
      <c r="C46" s="6">
        <v>549.27390847425238</v>
      </c>
      <c r="D46" s="6">
        <v>569.86242476354255</v>
      </c>
      <c r="E46" s="6">
        <v>608.36438329989494</v>
      </c>
      <c r="F46" s="6">
        <v>696.11636572083694</v>
      </c>
      <c r="G46" s="6">
        <v>860.18951020366364</v>
      </c>
      <c r="H46" s="6">
        <v>940.45126053102319</v>
      </c>
      <c r="I46" s="6">
        <v>1141.7822794648728</v>
      </c>
      <c r="J46" s="6">
        <v>1173.8485324080625</v>
      </c>
      <c r="K46" s="6">
        <v>1295.5255035296934</v>
      </c>
      <c r="L46" s="6">
        <v>1553.0284260270587</v>
      </c>
    </row>
    <row r="47" spans="1:12" s="3" customFormat="1" ht="13.5" x14ac:dyDescent="0.2">
      <c r="A47" s="15" t="s">
        <v>33</v>
      </c>
      <c r="B47" s="15"/>
      <c r="C47" s="6">
        <v>66.443032788906208</v>
      </c>
      <c r="D47" s="6">
        <v>118.76873477711051</v>
      </c>
      <c r="E47" s="6">
        <v>229.61876417787064</v>
      </c>
      <c r="F47" s="6">
        <v>399.34494394008294</v>
      </c>
      <c r="G47" s="6">
        <v>857.69951516809419</v>
      </c>
      <c r="H47" s="6">
        <v>1044.3594893424636</v>
      </c>
      <c r="I47" s="6">
        <v>1209.6530423681245</v>
      </c>
      <c r="J47" s="6">
        <v>1034.3067174738399</v>
      </c>
      <c r="K47" s="6">
        <v>949.64079809313034</v>
      </c>
      <c r="L47" s="6">
        <v>1117.6472636917854</v>
      </c>
    </row>
    <row r="48" spans="1:12" s="3" customFormat="1" ht="13.5" x14ac:dyDescent="0.2">
      <c r="A48" s="3" t="s">
        <v>34</v>
      </c>
      <c r="B48" s="15"/>
      <c r="C48" s="6">
        <v>1780.903729137543</v>
      </c>
      <c r="D48" s="6">
        <v>2072.7141041756427</v>
      </c>
      <c r="E48" s="6">
        <v>2346.07516703592</v>
      </c>
      <c r="F48" s="6">
        <v>2694.9077976340041</v>
      </c>
      <c r="G48" s="6">
        <v>3523.8141275529333</v>
      </c>
      <c r="H48" s="6">
        <v>4083.0604807782074</v>
      </c>
      <c r="I48" s="6">
        <v>4712.0392671503587</v>
      </c>
      <c r="J48" s="6">
        <v>4937.4753910606014</v>
      </c>
      <c r="K48" s="6">
        <v>5624.3237312008077</v>
      </c>
      <c r="L48" s="6">
        <v>7009.0628572237774</v>
      </c>
    </row>
    <row r="49" spans="1:12" ht="13.5" x14ac:dyDescent="0.2">
      <c r="A49" s="3" t="s">
        <v>35</v>
      </c>
      <c r="B49" s="3"/>
      <c r="C49" s="6"/>
      <c r="D49" s="6"/>
      <c r="E49" s="6"/>
      <c r="F49" s="6"/>
      <c r="G49" s="6"/>
      <c r="H49" s="6"/>
      <c r="I49" s="6"/>
      <c r="J49" s="6"/>
      <c r="K49" s="6"/>
      <c r="L49" s="6"/>
    </row>
    <row r="50" spans="1:12" s="3" customFormat="1" ht="13.5" x14ac:dyDescent="0.2">
      <c r="A50" s="1"/>
      <c r="B50" s="1"/>
      <c r="C50" s="1"/>
      <c r="D50" s="1"/>
      <c r="E50" s="1"/>
      <c r="F50" s="1"/>
      <c r="G50" s="1"/>
      <c r="H50" s="1"/>
      <c r="I50" s="1"/>
      <c r="J50" s="1"/>
      <c r="K50" s="1"/>
      <c r="L50" s="1"/>
    </row>
    <row r="51" spans="1:12" ht="20.25" x14ac:dyDescent="0.2">
      <c r="A51" s="16" t="s">
        <v>36</v>
      </c>
      <c r="B51" s="15"/>
      <c r="C51" s="6"/>
      <c r="D51" s="6"/>
      <c r="E51" s="6"/>
      <c r="F51" s="6"/>
      <c r="G51" s="6"/>
      <c r="H51" s="6"/>
      <c r="I51" s="6"/>
      <c r="J51" s="6"/>
      <c r="K51" s="6"/>
      <c r="L51" s="6"/>
    </row>
    <row r="52" spans="1:12" ht="13.5" x14ac:dyDescent="0.2">
      <c r="A52" s="15" t="s">
        <v>37</v>
      </c>
      <c r="B52" s="15"/>
      <c r="C52" s="6">
        <v>0</v>
      </c>
      <c r="D52" s="6">
        <v>0</v>
      </c>
      <c r="E52" s="6">
        <v>0</v>
      </c>
      <c r="F52" s="6">
        <v>0</v>
      </c>
      <c r="G52" s="6">
        <v>0</v>
      </c>
      <c r="H52" s="6">
        <v>0</v>
      </c>
      <c r="I52" s="6">
        <v>0</v>
      </c>
      <c r="J52" s="6">
        <v>0</v>
      </c>
      <c r="K52" s="6">
        <v>0</v>
      </c>
      <c r="L52" s="6">
        <v>0</v>
      </c>
    </row>
    <row r="53" spans="1:12" s="3" customFormat="1" ht="13.5" x14ac:dyDescent="0.2">
      <c r="A53" s="15" t="s">
        <v>38</v>
      </c>
      <c r="B53" s="15"/>
      <c r="C53" s="6">
        <v>0</v>
      </c>
      <c r="D53" s="6">
        <v>0</v>
      </c>
      <c r="E53" s="6">
        <v>0</v>
      </c>
      <c r="F53" s="6">
        <v>0</v>
      </c>
      <c r="G53" s="6">
        <v>0</v>
      </c>
      <c r="H53" s="6">
        <v>0</v>
      </c>
      <c r="I53" s="6">
        <v>0</v>
      </c>
      <c r="J53" s="6">
        <v>0</v>
      </c>
      <c r="K53" s="6">
        <v>0</v>
      </c>
      <c r="L53" s="6">
        <v>0</v>
      </c>
    </row>
    <row r="54" spans="1:12" s="3" customFormat="1" ht="13.5" x14ac:dyDescent="0.2">
      <c r="A54" s="15"/>
      <c r="B54" s="15"/>
      <c r="C54" s="6"/>
      <c r="D54" s="6"/>
      <c r="E54" s="6"/>
      <c r="F54" s="6"/>
      <c r="G54" s="6"/>
      <c r="H54" s="6"/>
      <c r="I54" s="6"/>
      <c r="J54" s="6"/>
      <c r="K54" s="6"/>
      <c r="L54" s="6"/>
    </row>
    <row r="55" spans="1:12" s="3" customFormat="1" ht="13.5" x14ac:dyDescent="0.2">
      <c r="A55" s="8" t="s">
        <v>39</v>
      </c>
      <c r="B55" s="15"/>
      <c r="C55" s="9">
        <v>1780.903729137543</v>
      </c>
      <c r="D55" s="9">
        <v>2072.7141041756427</v>
      </c>
      <c r="E55" s="9">
        <v>2346.07516703592</v>
      </c>
      <c r="F55" s="9">
        <v>2694.9077976340041</v>
      </c>
      <c r="G55" s="9">
        <v>3523.8141275529333</v>
      </c>
      <c r="H55" s="9">
        <v>4083.0604807782074</v>
      </c>
      <c r="I55" s="9">
        <v>4712.0392671503587</v>
      </c>
      <c r="J55" s="9">
        <v>4937.4753910606014</v>
      </c>
      <c r="K55" s="9">
        <v>5624.3237312008077</v>
      </c>
      <c r="L55" s="9">
        <v>7009.0628572237774</v>
      </c>
    </row>
    <row r="57" spans="1:12" s="3" customFormat="1" ht="20.25" x14ac:dyDescent="0.2">
      <c r="A57" s="16" t="s">
        <v>40</v>
      </c>
      <c r="C57" s="6"/>
      <c r="D57" s="6"/>
      <c r="E57" s="6"/>
      <c r="F57" s="6"/>
      <c r="G57" s="6"/>
      <c r="H57" s="6"/>
      <c r="I57" s="6"/>
      <c r="J57" s="6"/>
      <c r="K57" s="6"/>
      <c r="L57" s="6"/>
    </row>
    <row r="58" spans="1:12" s="3" customFormat="1" ht="13.5" x14ac:dyDescent="0.2">
      <c r="A58" s="3" t="s">
        <v>41</v>
      </c>
      <c r="C58" s="6">
        <v>156276.01530604719</v>
      </c>
      <c r="D58" s="6">
        <v>155737.17613802745</v>
      </c>
      <c r="E58" s="6">
        <v>153679.54353909759</v>
      </c>
      <c r="F58" s="6">
        <v>151510.66997679393</v>
      </c>
      <c r="G58" s="6">
        <v>150843.83644436445</v>
      </c>
      <c r="H58" s="6">
        <v>140094.93404618683</v>
      </c>
      <c r="I58" s="6">
        <v>145888.93174740573</v>
      </c>
      <c r="J58" s="6">
        <v>134813.14667465727</v>
      </c>
      <c r="K58" s="6">
        <v>138103.3446630277</v>
      </c>
      <c r="L58" s="6">
        <v>139576.02485746122</v>
      </c>
    </row>
    <row r="59" spans="1:12" s="3" customFormat="1" ht="13.5" x14ac:dyDescent="0.2">
      <c r="A59" s="1"/>
      <c r="B59" s="1"/>
      <c r="C59" s="1"/>
      <c r="D59" s="1"/>
      <c r="E59" s="1"/>
      <c r="F59" s="1"/>
      <c r="G59" s="1"/>
      <c r="H59" s="1"/>
      <c r="I59" s="1"/>
      <c r="J59" s="1"/>
      <c r="K59" s="1"/>
      <c r="L59" s="1"/>
    </row>
    <row r="60" spans="1:12" s="3" customFormat="1" ht="20.25" x14ac:dyDescent="0.2">
      <c r="A60" s="16" t="s">
        <v>42</v>
      </c>
      <c r="B60" s="1"/>
      <c r="C60" s="1"/>
      <c r="D60" s="1"/>
      <c r="E60" s="1"/>
      <c r="F60" s="1"/>
      <c r="G60" s="1"/>
      <c r="H60" s="1"/>
      <c r="I60" s="1"/>
      <c r="J60" s="1"/>
      <c r="K60" s="1"/>
      <c r="L60" s="1"/>
    </row>
    <row r="61" spans="1:12" s="3" customFormat="1" ht="13.5" x14ac:dyDescent="0.2">
      <c r="A61" s="1" t="s">
        <v>43</v>
      </c>
      <c r="B61" s="1"/>
      <c r="C61" s="6">
        <v>156276.01530604719</v>
      </c>
      <c r="D61" s="6">
        <v>155737.17613802745</v>
      </c>
      <c r="E61" s="6">
        <v>153679.54353909759</v>
      </c>
      <c r="F61" s="6">
        <v>151510.66997679393</v>
      </c>
      <c r="G61" s="6">
        <v>150847.11853123765</v>
      </c>
      <c r="H61" s="6">
        <v>140108.66322780316</v>
      </c>
      <c r="I61" s="6">
        <v>145917.45330268986</v>
      </c>
      <c r="J61" s="6">
        <v>134860.14415136646</v>
      </c>
      <c r="K61" s="6">
        <v>138170.60514315049</v>
      </c>
      <c r="L61" s="6">
        <v>139666.38489713115</v>
      </c>
    </row>
    <row r="62" spans="1:12" s="3" customFormat="1" ht="13.5" x14ac:dyDescent="0.2">
      <c r="A62" s="8" t="s">
        <v>44</v>
      </c>
      <c r="C62" s="6">
        <v>153720.87290865337</v>
      </c>
      <c r="D62" s="6">
        <v>152236.50633760233</v>
      </c>
      <c r="E62" s="6">
        <v>149917.04714485156</v>
      </c>
      <c r="F62" s="6">
        <v>147658.50683430716</v>
      </c>
      <c r="G62" s="6">
        <v>147337.37472703276</v>
      </c>
      <c r="H62" s="6">
        <v>136653.43854171687</v>
      </c>
      <c r="I62" s="6">
        <v>143262.36819175549</v>
      </c>
      <c r="J62" s="6">
        <v>131031.47848898369</v>
      </c>
      <c r="K62" s="6">
        <v>135167.9209495192</v>
      </c>
      <c r="L62" s="6">
        <v>136651.98848788202</v>
      </c>
    </row>
    <row r="63" spans="1:12" s="4" customFormat="1" ht="20.25" x14ac:dyDescent="0.2">
      <c r="A63" s="3"/>
      <c r="B63" s="3"/>
      <c r="C63" s="3"/>
      <c r="D63" s="3"/>
      <c r="E63" s="3"/>
      <c r="F63" s="3"/>
      <c r="G63" s="3"/>
      <c r="H63" s="3"/>
      <c r="I63" s="3"/>
      <c r="J63" s="3"/>
      <c r="K63" s="3"/>
      <c r="L63" s="3"/>
    </row>
    <row r="64" spans="1:12" s="3" customFormat="1" ht="21" thickBot="1" x14ac:dyDescent="0.25">
      <c r="A64" s="10" t="s">
        <v>45</v>
      </c>
      <c r="B64" s="11"/>
      <c r="C64" s="12">
        <v>1.1585308458375864E-2</v>
      </c>
      <c r="D64" s="12">
        <v>1.3615092424540771E-2</v>
      </c>
      <c r="E64" s="12">
        <v>1.5649155394376967E-2</v>
      </c>
      <c r="F64" s="12">
        <v>1.8250948458107163E-2</v>
      </c>
      <c r="G64" s="12">
        <v>2.3916634418669338E-2</v>
      </c>
      <c r="H64" s="12">
        <v>2.9878944316002347E-2</v>
      </c>
      <c r="I64" s="12">
        <v>3.2890977069730785E-2</v>
      </c>
      <c r="J64" s="12">
        <v>3.7681597185638974E-2</v>
      </c>
      <c r="K64" s="12">
        <v>4.1609900423794408E-2</v>
      </c>
      <c r="L64" s="12">
        <v>5.1291334540992245E-2</v>
      </c>
    </row>
    <row r="65" spans="1:27" s="3" customFormat="1" ht="15" customHeight="1" x14ac:dyDescent="0.2">
      <c r="A65" s="3" t="s">
        <v>46</v>
      </c>
    </row>
    <row r="66" spans="1:27" s="3" customFormat="1" ht="22.5" customHeight="1" x14ac:dyDescent="0.2">
      <c r="J66" s="144" t="s">
        <v>47</v>
      </c>
      <c r="K66" s="144"/>
      <c r="L66" s="144"/>
      <c r="M66" s="144"/>
      <c r="N66" s="144"/>
      <c r="O66" s="144"/>
      <c r="P66" s="144"/>
      <c r="Q66" s="144"/>
      <c r="R66" s="17"/>
      <c r="S66" s="5"/>
      <c r="AA66" s="8"/>
    </row>
    <row r="67" spans="1:27" s="3" customFormat="1" ht="22.5" customHeight="1" x14ac:dyDescent="0.2">
      <c r="D67" s="106" t="s">
        <v>48</v>
      </c>
      <c r="E67" s="19"/>
      <c r="F67" s="20"/>
      <c r="G67" s="20"/>
      <c r="H67" s="20"/>
      <c r="I67" s="21"/>
      <c r="J67" s="144" t="s">
        <v>49</v>
      </c>
      <c r="K67" s="144"/>
      <c r="L67" s="144" t="s">
        <v>50</v>
      </c>
      <c r="M67" s="144"/>
      <c r="N67" s="144" t="s">
        <v>51</v>
      </c>
      <c r="O67" s="144"/>
      <c r="P67" s="144" t="s">
        <v>52</v>
      </c>
      <c r="Q67" s="144"/>
      <c r="R67" s="22"/>
      <c r="S67" s="23" t="s">
        <v>53</v>
      </c>
    </row>
    <row r="68" spans="1:27" s="3" customFormat="1" ht="22.5" customHeight="1" x14ac:dyDescent="0.2">
      <c r="D68" s="105">
        <v>1.2999999999999999E-2</v>
      </c>
      <c r="J68" s="143">
        <v>4.0399999999999998E-2</v>
      </c>
      <c r="K68" s="143"/>
      <c r="L68" s="143">
        <v>5.4099999999999988E-2</v>
      </c>
      <c r="M68" s="143"/>
      <c r="N68" s="143">
        <v>7.4649999999999994E-2</v>
      </c>
      <c r="O68" s="143"/>
      <c r="P68" s="143">
        <v>0.10204999999999999</v>
      </c>
      <c r="Q68" s="143"/>
      <c r="R68" s="26"/>
      <c r="S68" s="27">
        <v>0.15</v>
      </c>
    </row>
    <row r="69" spans="1:27" s="28" customFormat="1" ht="15" customHeight="1" x14ac:dyDescent="0.2"/>
    <row r="72" spans="1:27" ht="15" customHeight="1" x14ac:dyDescent="0.2">
      <c r="A72" s="3"/>
      <c r="B72" s="3"/>
      <c r="C72" s="6"/>
      <c r="D72" s="6"/>
      <c r="E72" s="6"/>
      <c r="F72" s="6"/>
      <c r="G72" s="6"/>
      <c r="H72" s="6"/>
      <c r="I72" s="6"/>
      <c r="J72" s="6"/>
      <c r="K72" s="6"/>
      <c r="L72" s="6"/>
      <c r="M72" s="6"/>
      <c r="N72" s="6"/>
      <c r="O72" s="6"/>
      <c r="P72" s="6"/>
      <c r="Q72" s="6"/>
      <c r="R72" s="6"/>
      <c r="S72" s="6"/>
    </row>
    <row r="73" spans="1:27" s="28" customFormat="1" ht="15" customHeight="1" x14ac:dyDescent="0.2"/>
    <row r="74" spans="1:27" s="28" customFormat="1" ht="15" customHeight="1" x14ac:dyDescent="0.2"/>
    <row r="75" spans="1:27" s="28" customFormat="1" ht="15" customHeight="1" x14ac:dyDescent="0.2"/>
    <row r="76" spans="1:27" s="28" customFormat="1" ht="15" customHeight="1" x14ac:dyDescent="0.2"/>
    <row r="77" spans="1:27" s="28" customFormat="1" ht="15" customHeight="1" x14ac:dyDescent="0.2"/>
    <row r="78" spans="1:27" s="28" customFormat="1" ht="15" customHeight="1" x14ac:dyDescent="0.2"/>
    <row r="79" spans="1:27" s="28" customFormat="1" ht="15" customHeight="1" x14ac:dyDescent="0.2">
      <c r="T79" s="29"/>
    </row>
    <row r="80" spans="1:27" s="28" customFormat="1" ht="15" customHeight="1" x14ac:dyDescent="0.2"/>
    <row r="81" spans="1:1" s="28" customFormat="1" ht="13.5" x14ac:dyDescent="0.2"/>
    <row r="82" spans="1:1" s="28" customFormat="1" ht="13.5" x14ac:dyDescent="0.2"/>
    <row r="83" spans="1:1" s="28" customFormat="1" ht="13.5" x14ac:dyDescent="0.2"/>
    <row r="84" spans="1:1" s="28" customFormat="1" ht="13.5" x14ac:dyDescent="0.2"/>
    <row r="85" spans="1:1" s="3" customFormat="1" ht="13.5" x14ac:dyDescent="0.2"/>
    <row r="86" spans="1:1" s="3" customFormat="1" ht="13.5" x14ac:dyDescent="0.2"/>
    <row r="87" spans="1:1" s="3" customFormat="1" ht="13.5" x14ac:dyDescent="0.2"/>
    <row r="88" spans="1:1" s="3" customFormat="1" ht="13.5" x14ac:dyDescent="0.2"/>
    <row r="90" spans="1:1" s="28" customFormat="1" ht="13.5" x14ac:dyDescent="0.2">
      <c r="A90" s="30"/>
    </row>
    <row r="98" s="28" customFormat="1" ht="13.5" x14ac:dyDescent="0.2"/>
    <row r="99" s="28" customFormat="1" ht="13.5" x14ac:dyDescent="0.2"/>
    <row r="100" s="28" customFormat="1" ht="13.5" x14ac:dyDescent="0.2"/>
    <row r="101" s="28" customFormat="1" ht="13.5" x14ac:dyDescent="0.2"/>
    <row r="200" spans="1:2" s="3" customFormat="1" ht="13.5" x14ac:dyDescent="0.2">
      <c r="A200" s="31">
        <v>41.868000000000002</v>
      </c>
      <c r="B200" s="8" t="s">
        <v>54</v>
      </c>
    </row>
    <row r="201" spans="1:2" s="3" customFormat="1" ht="13.5" x14ac:dyDescent="0.2">
      <c r="A201" s="31">
        <v>10</v>
      </c>
      <c r="B201" s="8" t="s">
        <v>55</v>
      </c>
    </row>
    <row r="202" spans="1:2" s="3" customFormat="1" ht="13.5" x14ac:dyDescent="0.2">
      <c r="A202" s="31">
        <v>1</v>
      </c>
      <c r="B202" s="8" t="s">
        <v>56</v>
      </c>
    </row>
    <row r="203" spans="1:2" s="3" customFormat="1" ht="13.5" x14ac:dyDescent="0.2">
      <c r="A203" s="31">
        <v>11.63</v>
      </c>
      <c r="B203" s="8" t="s">
        <v>57</v>
      </c>
    </row>
    <row r="204" spans="1:2" s="3" customFormat="1" ht="13.5" x14ac:dyDescent="0.2">
      <c r="A204" s="31">
        <v>39.68</v>
      </c>
      <c r="B204" s="8" t="s">
        <v>58</v>
      </c>
    </row>
  </sheetData>
  <mergeCells count="10">
    <mergeCell ref="J68:K68"/>
    <mergeCell ref="L68:M68"/>
    <mergeCell ref="N68:O68"/>
    <mergeCell ref="P68:Q68"/>
    <mergeCell ref="H1:K2"/>
    <mergeCell ref="J66:Q66"/>
    <mergeCell ref="J67:K67"/>
    <mergeCell ref="L67:M67"/>
    <mergeCell ref="N67:O67"/>
    <mergeCell ref="P67:Q6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A204"/>
  <sheetViews>
    <sheetView workbookViewId="0"/>
  </sheetViews>
  <sheetFormatPr defaultColWidth="9.140625" defaultRowHeight="12.75" x14ac:dyDescent="0.2"/>
  <cols>
    <col min="1" max="19" width="11.42578125" style="1" customWidth="1"/>
    <col min="20" max="26" width="9.140625" style="1"/>
    <col min="27" max="27" width="11.28515625" style="1" bestFit="1" customWidth="1"/>
    <col min="28" max="16384" width="9.140625" style="1"/>
  </cols>
  <sheetData>
    <row r="1" spans="1:27" ht="12.75" customHeight="1" x14ac:dyDescent="0.2">
      <c r="A1" s="88" t="s">
        <v>135</v>
      </c>
      <c r="H1" s="142" t="s">
        <v>0</v>
      </c>
      <c r="I1" s="142"/>
      <c r="J1" s="142"/>
      <c r="K1" s="142"/>
      <c r="AA1" s="2">
        <v>1</v>
      </c>
    </row>
    <row r="2" spans="1:27" ht="12.75" customHeight="1" x14ac:dyDescent="0.2">
      <c r="A2" s="102"/>
      <c r="B2" s="103"/>
      <c r="H2" s="142"/>
      <c r="I2" s="142"/>
      <c r="J2" s="142"/>
      <c r="K2" s="142"/>
    </row>
    <row r="4" spans="1:27" s="3" customFormat="1" ht="22.5" customHeight="1" x14ac:dyDescent="0.2"/>
    <row r="5" spans="1:27" s="4" customFormat="1" ht="27" customHeight="1" x14ac:dyDescent="0.2">
      <c r="C5" s="5">
        <v>2004</v>
      </c>
      <c r="D5" s="5">
        <v>2005</v>
      </c>
      <c r="E5" s="5">
        <v>2006</v>
      </c>
      <c r="F5" s="5">
        <v>2007</v>
      </c>
      <c r="G5" s="5">
        <v>2008</v>
      </c>
      <c r="H5" s="5">
        <v>2009</v>
      </c>
      <c r="I5" s="5">
        <v>2010</v>
      </c>
      <c r="J5" s="5">
        <v>2011</v>
      </c>
      <c r="K5" s="5">
        <v>2012</v>
      </c>
      <c r="L5" s="5">
        <v>2013</v>
      </c>
    </row>
    <row r="6" spans="1:27" s="4" customFormat="1" ht="27" customHeight="1" x14ac:dyDescent="0.2">
      <c r="A6" s="5" t="s">
        <v>1</v>
      </c>
    </row>
    <row r="7" spans="1:27" s="3" customFormat="1" ht="15" customHeight="1" x14ac:dyDescent="0.2">
      <c r="A7" s="3" t="s">
        <v>2</v>
      </c>
      <c r="C7" s="6">
        <v>10118.864108807184</v>
      </c>
      <c r="D7" s="6">
        <v>10354.143867211471</v>
      </c>
      <c r="E7" s="6">
        <v>10435.405231034145</v>
      </c>
      <c r="F7" s="6">
        <v>10580.132039991471</v>
      </c>
      <c r="G7" s="6">
        <v>10793.192692956507</v>
      </c>
      <c r="H7" s="6">
        <v>10871.446867043918</v>
      </c>
      <c r="I7" s="6">
        <v>10886.356004412044</v>
      </c>
      <c r="J7" s="6">
        <v>11053.32404379384</v>
      </c>
      <c r="K7" s="6">
        <v>11401.355115525303</v>
      </c>
      <c r="L7" s="6">
        <v>11475.455842899184</v>
      </c>
    </row>
    <row r="8" spans="1:27" s="3" customFormat="1" ht="15" customHeight="1" x14ac:dyDescent="0.2">
      <c r="A8" s="3" t="s">
        <v>3</v>
      </c>
      <c r="C8" s="6">
        <v>21.30415535104671</v>
      </c>
      <c r="D8" s="6">
        <v>38.5555118151022</v>
      </c>
      <c r="E8" s="6">
        <v>52.20885125470042</v>
      </c>
      <c r="F8" s="6">
        <v>66.483350978205593</v>
      </c>
      <c r="G8" s="6">
        <v>78.735795124445175</v>
      </c>
      <c r="H8" s="6">
        <v>87.212258741827867</v>
      </c>
      <c r="I8" s="6">
        <v>87.274434334410344</v>
      </c>
      <c r="J8" s="6">
        <v>100.13215419112946</v>
      </c>
      <c r="K8" s="6">
        <v>128.42465914759057</v>
      </c>
      <c r="L8" s="6">
        <v>160.76649981114346</v>
      </c>
    </row>
    <row r="9" spans="1:27" s="3" customFormat="1" ht="15" customHeight="1" x14ac:dyDescent="0.2">
      <c r="A9" s="3" t="s">
        <v>4</v>
      </c>
      <c r="C9" s="6">
        <v>0</v>
      </c>
      <c r="D9" s="6">
        <v>0</v>
      </c>
      <c r="E9" s="6">
        <v>0</v>
      </c>
      <c r="F9" s="6">
        <v>0</v>
      </c>
      <c r="G9" s="6">
        <v>0</v>
      </c>
      <c r="H9" s="6">
        <v>0</v>
      </c>
      <c r="I9" s="6">
        <v>0</v>
      </c>
      <c r="J9" s="6">
        <v>0</v>
      </c>
      <c r="K9" s="6">
        <v>0</v>
      </c>
      <c r="L9" s="6">
        <v>0</v>
      </c>
    </row>
    <row r="10" spans="1:27" s="3" customFormat="1" ht="15" customHeight="1" x14ac:dyDescent="0.2">
      <c r="A10" s="3" t="s">
        <v>5</v>
      </c>
      <c r="C10" s="6">
        <v>25.537403267411865</v>
      </c>
      <c r="D10" s="6">
        <v>24.935511607910573</v>
      </c>
      <c r="E10" s="6">
        <v>28.632846087704209</v>
      </c>
      <c r="F10" s="6">
        <v>26.999140154772142</v>
      </c>
      <c r="G10" s="6">
        <v>27.68701633705933</v>
      </c>
      <c r="H10" s="6">
        <v>14.273430782459156</v>
      </c>
      <c r="I10" s="6">
        <v>20.980223559759242</v>
      </c>
      <c r="J10" s="6">
        <v>21.238177128116938</v>
      </c>
      <c r="K10" s="6">
        <v>17.454858125537402</v>
      </c>
      <c r="L10" s="6">
        <v>17.282889079965607</v>
      </c>
    </row>
    <row r="11" spans="1:27" s="3" customFormat="1" ht="15" customHeight="1" x14ac:dyDescent="0.2">
      <c r="A11" s="3" t="s">
        <v>6</v>
      </c>
      <c r="C11" s="6">
        <v>5.331040412725895</v>
      </c>
      <c r="D11" s="6">
        <v>3.6973344797942089</v>
      </c>
      <c r="E11" s="6">
        <v>4.7291487532243019</v>
      </c>
      <c r="F11" s="6">
        <v>6.1908856405852424</v>
      </c>
      <c r="G11" s="6">
        <v>6.4488392089427622</v>
      </c>
      <c r="H11" s="6">
        <v>5.2450558899404367</v>
      </c>
      <c r="I11" s="7">
        <v>9.1143594153050493</v>
      </c>
      <c r="J11" s="6">
        <v>10.318142734307374</v>
      </c>
      <c r="K11" s="6">
        <v>13.241616509027162</v>
      </c>
      <c r="L11" s="6">
        <v>15.047291487533183</v>
      </c>
    </row>
    <row r="12" spans="1:27" s="3" customFormat="1" ht="15" customHeight="1" x14ac:dyDescent="0.2">
      <c r="A12" s="8" t="s">
        <v>7</v>
      </c>
      <c r="B12" s="8"/>
      <c r="C12" s="9">
        <v>10171.036707838368</v>
      </c>
      <c r="D12" s="9">
        <v>10421.332225114278</v>
      </c>
      <c r="E12" s="9">
        <v>10520.976077129773</v>
      </c>
      <c r="F12" s="9">
        <v>10679.805416765033</v>
      </c>
      <c r="G12" s="9">
        <v>10906.064343626953</v>
      </c>
      <c r="H12" s="9">
        <v>10978.177612458145</v>
      </c>
      <c r="I12" s="9">
        <v>11003.725021721521</v>
      </c>
      <c r="J12" s="9">
        <v>11185.012517847394</v>
      </c>
      <c r="K12" s="9">
        <v>11560.476249307458</v>
      </c>
      <c r="L12" s="9">
        <v>11668.552523277827</v>
      </c>
    </row>
    <row r="13" spans="1:27" s="3" customFormat="1" ht="15" customHeight="1" x14ac:dyDescent="0.2">
      <c r="A13" s="3" t="s">
        <v>8</v>
      </c>
    </row>
    <row r="14" spans="1:27" s="3" customFormat="1" ht="15" customHeight="1" x14ac:dyDescent="0.2"/>
    <row r="15" spans="1:27" s="4" customFormat="1" ht="27" customHeight="1" x14ac:dyDescent="0.2">
      <c r="A15" s="5" t="s">
        <v>9</v>
      </c>
    </row>
    <row r="16" spans="1:27" s="3" customFormat="1" ht="15" customHeight="1" x14ac:dyDescent="0.2">
      <c r="A16" s="8" t="s">
        <v>10</v>
      </c>
      <c r="C16" s="9">
        <v>10452.450558899398</v>
      </c>
      <c r="D16" s="9">
        <v>10765.520206362853</v>
      </c>
      <c r="E16" s="9">
        <v>10496.646603611351</v>
      </c>
      <c r="F16" s="9">
        <v>10840.67067927773</v>
      </c>
      <c r="G16" s="9">
        <v>10948.753224419605</v>
      </c>
      <c r="H16" s="9">
        <v>10489.767841788478</v>
      </c>
      <c r="I16" s="9">
        <v>11245.657781599311</v>
      </c>
      <c r="J16" s="9">
        <v>10601.547721410147</v>
      </c>
      <c r="K16" s="9">
        <v>11077.214101461735</v>
      </c>
      <c r="L16" s="9">
        <v>11062.940670679278</v>
      </c>
    </row>
    <row r="17" spans="1:12" s="3" customFormat="1" ht="13.5" x14ac:dyDescent="0.2"/>
    <row r="18" spans="1:12" s="4" customFormat="1" ht="21" thickBot="1" x14ac:dyDescent="0.25">
      <c r="A18" s="10" t="s">
        <v>11</v>
      </c>
      <c r="B18" s="11"/>
      <c r="C18" s="12">
        <v>0.97307675846202124</v>
      </c>
      <c r="D18" s="12">
        <v>0.96802867166185369</v>
      </c>
      <c r="E18" s="12">
        <v>1.0023178329648683</v>
      </c>
      <c r="F18" s="12">
        <v>0.98516094923719111</v>
      </c>
      <c r="G18" s="12">
        <v>0.99610102813373858</v>
      </c>
      <c r="H18" s="12">
        <v>1.0465605891413507</v>
      </c>
      <c r="I18" s="12">
        <v>0.97848656214013086</v>
      </c>
      <c r="J18" s="12">
        <v>1.0550358128614488</v>
      </c>
      <c r="K18" s="12">
        <v>1.0436266865855695</v>
      </c>
      <c r="L18" s="12">
        <v>1.054742393602782</v>
      </c>
    </row>
    <row r="19" spans="1:12" s="3" customFormat="1" ht="13.5" x14ac:dyDescent="0.2"/>
    <row r="20" spans="1:12" s="4" customFormat="1" ht="20.25" x14ac:dyDescent="0.2">
      <c r="A20" s="5" t="s">
        <v>12</v>
      </c>
    </row>
    <row r="21" spans="1:12" s="3" customFormat="1" ht="13.5" x14ac:dyDescent="0.2">
      <c r="A21" s="3" t="s">
        <v>13</v>
      </c>
      <c r="C21" s="6">
        <v>0</v>
      </c>
      <c r="D21" s="6">
        <v>0</v>
      </c>
      <c r="E21" s="6">
        <v>0</v>
      </c>
      <c r="F21" s="6">
        <v>0.17196904557179707</v>
      </c>
      <c r="G21" s="6">
        <v>0.17196904557179707</v>
      </c>
      <c r="H21" s="6">
        <v>0.25795356835769562</v>
      </c>
      <c r="I21" s="6">
        <v>0.25795356835769562</v>
      </c>
      <c r="J21" s="6">
        <v>0.42992261392949266</v>
      </c>
      <c r="K21" s="6">
        <v>0.60189165950128976</v>
      </c>
      <c r="L21" s="6">
        <v>2.1496130696474633</v>
      </c>
    </row>
    <row r="22" spans="1:12" s="3" customFormat="1" ht="13.5" x14ac:dyDescent="0.2">
      <c r="A22" s="3" t="s">
        <v>14</v>
      </c>
      <c r="C22" s="6">
        <v>50.81685296646603</v>
      </c>
      <c r="D22" s="6">
        <v>51.67669819432502</v>
      </c>
      <c r="E22" s="6">
        <v>55.717970765262251</v>
      </c>
      <c r="F22" s="6">
        <v>54.772141014617368</v>
      </c>
      <c r="G22" s="6">
        <v>58.6414445399828</v>
      </c>
      <c r="H22" s="6">
        <v>56.491831470335342</v>
      </c>
      <c r="I22" s="6">
        <v>59.071367153912298</v>
      </c>
      <c r="J22" s="6">
        <v>58.813413585554599</v>
      </c>
      <c r="K22" s="6">
        <v>58.211521926053308</v>
      </c>
      <c r="L22" s="6">
        <v>60.705073086844358</v>
      </c>
    </row>
    <row r="23" spans="1:12" s="3" customFormat="1" ht="13.5" x14ac:dyDescent="0.2">
      <c r="A23" s="3" t="s">
        <v>15</v>
      </c>
      <c r="C23" s="6">
        <v>0</v>
      </c>
      <c r="D23" s="6">
        <v>0</v>
      </c>
      <c r="E23" s="6">
        <v>1.7579057991783702</v>
      </c>
      <c r="F23" s="6">
        <v>27.247539887264736</v>
      </c>
      <c r="G23" s="6">
        <v>77.987962166809965</v>
      </c>
      <c r="H23" s="6">
        <v>92.93016145982611</v>
      </c>
      <c r="I23" s="6">
        <v>115.22881436896914</v>
      </c>
      <c r="J23" s="6">
        <v>113.15563198624248</v>
      </c>
      <c r="K23" s="6">
        <v>129.37906779784083</v>
      </c>
      <c r="L23" s="6">
        <v>125.14659860896148</v>
      </c>
    </row>
    <row r="24" spans="1:12" s="3" customFormat="1" ht="13.5" x14ac:dyDescent="0.2">
      <c r="A24" s="3" t="s">
        <v>16</v>
      </c>
      <c r="C24" s="6">
        <v>0</v>
      </c>
      <c r="D24" s="6">
        <v>0</v>
      </c>
      <c r="E24" s="6">
        <v>1.7579057991783702</v>
      </c>
      <c r="F24" s="6">
        <v>27.247539887264736</v>
      </c>
      <c r="G24" s="6">
        <v>77.987962166809965</v>
      </c>
      <c r="H24" s="6">
        <v>92.93016145982611</v>
      </c>
      <c r="I24" s="7">
        <v>115.22881436896914</v>
      </c>
      <c r="J24" s="6">
        <v>0</v>
      </c>
      <c r="K24" s="6">
        <v>1.0555126588325213E-3</v>
      </c>
      <c r="L24" s="6">
        <v>9.3561201872551848E-4</v>
      </c>
    </row>
    <row r="25" spans="1:12" s="3" customFormat="1" ht="13.5" x14ac:dyDescent="0.2">
      <c r="A25" s="8" t="s">
        <v>17</v>
      </c>
      <c r="C25" s="9">
        <v>49.448698559849909</v>
      </c>
      <c r="D25" s="9">
        <v>50.285393966953968</v>
      </c>
      <c r="E25" s="9">
        <v>55.975768179521417</v>
      </c>
      <c r="F25" s="9">
        <v>80.684720214600063</v>
      </c>
      <c r="G25" s="9">
        <v>137.05932932072227</v>
      </c>
      <c r="H25" s="9">
        <v>149.21902223094506</v>
      </c>
      <c r="I25" s="9">
        <v>174.71223346087643</v>
      </c>
      <c r="J25" s="9">
        <v>59.888220120378328</v>
      </c>
      <c r="K25" s="9">
        <v>58.43365773074315</v>
      </c>
      <c r="L25" s="9">
        <v>66.080976985000461</v>
      </c>
    </row>
    <row r="26" spans="1:12" s="3" customFormat="1" ht="13.5" x14ac:dyDescent="0.2">
      <c r="C26" s="6"/>
      <c r="D26" s="6"/>
      <c r="E26" s="6"/>
      <c r="F26" s="6"/>
      <c r="G26" s="6"/>
      <c r="H26" s="6"/>
      <c r="I26" s="6"/>
      <c r="J26" s="6"/>
      <c r="K26" s="6"/>
      <c r="L26" s="6"/>
    </row>
    <row r="27" spans="1:12" s="4" customFormat="1" ht="20.25" x14ac:dyDescent="0.2">
      <c r="A27" s="5" t="s">
        <v>18</v>
      </c>
      <c r="C27" s="13"/>
      <c r="D27" s="13"/>
      <c r="E27" s="13"/>
      <c r="F27" s="13"/>
      <c r="G27" s="13"/>
      <c r="H27" s="13"/>
      <c r="I27" s="13"/>
      <c r="J27" s="13"/>
      <c r="K27" s="13"/>
      <c r="L27" s="13"/>
    </row>
    <row r="28" spans="1:12" s="3" customFormat="1" ht="13.5" x14ac:dyDescent="0.2">
      <c r="A28" s="8" t="s">
        <v>19</v>
      </c>
      <c r="C28" s="9">
        <v>3943.2884303047672</v>
      </c>
      <c r="D28" s="9">
        <v>4039.6627495939624</v>
      </c>
      <c r="E28" s="9">
        <v>4187.1930830228339</v>
      </c>
      <c r="F28" s="9">
        <v>4306.3962931116839</v>
      </c>
      <c r="G28" s="9">
        <v>4225.4370879908274</v>
      </c>
      <c r="H28" s="9">
        <v>4151.0174835196331</v>
      </c>
      <c r="I28" s="9">
        <v>4389.5194420559856</v>
      </c>
      <c r="J28" s="9">
        <v>4220.980223559759</v>
      </c>
      <c r="K28" s="9">
        <v>4083.7451707881919</v>
      </c>
      <c r="L28" s="9">
        <v>4246.852913694468</v>
      </c>
    </row>
    <row r="29" spans="1:12" s="3" customFormat="1" ht="13.5" x14ac:dyDescent="0.2"/>
    <row r="30" spans="1:12" s="4" customFormat="1" ht="21" thickBot="1" x14ac:dyDescent="0.25">
      <c r="A30" s="10" t="s">
        <v>20</v>
      </c>
      <c r="B30" s="11"/>
      <c r="C30" s="12">
        <v>1.2539964913504472E-2</v>
      </c>
      <c r="D30" s="12">
        <v>1.2447918819958001E-2</v>
      </c>
      <c r="E30" s="12">
        <v>1.3368327437890966E-2</v>
      </c>
      <c r="F30" s="12">
        <v>1.8736018406773126E-2</v>
      </c>
      <c r="G30" s="12">
        <v>3.2436722276675344E-2</v>
      </c>
      <c r="H30" s="12">
        <v>3.5947577388766569E-2</v>
      </c>
      <c r="I30" s="12">
        <v>3.9802132276020592E-2</v>
      </c>
      <c r="J30" s="12">
        <v>1.418822570788348E-2</v>
      </c>
      <c r="K30" s="12">
        <v>1.4308840362697028E-2</v>
      </c>
      <c r="L30" s="12">
        <v>1.5559987201797056E-2</v>
      </c>
    </row>
    <row r="31" spans="1:12" s="3" customFormat="1" ht="13.5" x14ac:dyDescent="0.2"/>
    <row r="32" spans="1:12" s="4" customFormat="1" ht="20.25" x14ac:dyDescent="0.2">
      <c r="A32" s="5" t="s">
        <v>21</v>
      </c>
    </row>
    <row r="33" spans="1:12" s="3" customFormat="1" ht="13.5" x14ac:dyDescent="0.2">
      <c r="A33" s="3" t="s">
        <v>22</v>
      </c>
      <c r="C33" s="6">
        <v>1028.1599312123817</v>
      </c>
      <c r="D33" s="6">
        <v>1100.434699531862</v>
      </c>
      <c r="E33" s="6">
        <v>1052.0684054647941</v>
      </c>
      <c r="F33" s="6">
        <v>1017.3640966848189</v>
      </c>
      <c r="G33" s="6">
        <v>1048.0796789911149</v>
      </c>
      <c r="H33" s="6">
        <v>1012.4438712142926</v>
      </c>
      <c r="I33" s="7">
        <v>1162.2002483997326</v>
      </c>
      <c r="J33" s="6">
        <v>1124.7253272188784</v>
      </c>
      <c r="K33" s="6">
        <v>1033.1995796312219</v>
      </c>
      <c r="L33" s="6">
        <v>882.53558803859755</v>
      </c>
    </row>
    <row r="34" spans="1:12" s="3" customFormat="1" ht="13.5" x14ac:dyDescent="0.2">
      <c r="A34" s="3" t="s">
        <v>23</v>
      </c>
      <c r="C34" s="6">
        <v>92.40947740517818</v>
      </c>
      <c r="D34" s="6">
        <v>96.780357313461352</v>
      </c>
      <c r="E34" s="6">
        <v>101.91554409095252</v>
      </c>
      <c r="F34" s="6">
        <v>105.16384828508646</v>
      </c>
      <c r="G34" s="6">
        <v>114.6221457915353</v>
      </c>
      <c r="H34" s="6">
        <v>124.82086557752937</v>
      </c>
      <c r="I34" s="7">
        <v>176.650425145696</v>
      </c>
      <c r="J34" s="6">
        <v>189.11818094965128</v>
      </c>
      <c r="K34" s="6">
        <v>212.16680997420465</v>
      </c>
      <c r="L34" s="6">
        <v>238.46374319289194</v>
      </c>
    </row>
    <row r="35" spans="1:12" s="3" customFormat="1" ht="13.5" x14ac:dyDescent="0.2">
      <c r="A35" s="3" t="s">
        <v>24</v>
      </c>
      <c r="C35" s="6">
        <v>102.14975163016561</v>
      </c>
      <c r="D35" s="6">
        <v>119.01923935280412</v>
      </c>
      <c r="E35" s="6">
        <v>149.03906370528566</v>
      </c>
      <c r="F35" s="6">
        <v>181.29670057497887</v>
      </c>
      <c r="G35" s="6">
        <v>220.84200637643201</v>
      </c>
      <c r="H35" s="6">
        <v>259.29779719110127</v>
      </c>
      <c r="I35" s="6">
        <v>290.81968314082076</v>
      </c>
      <c r="J35" s="6">
        <v>324.52955931696619</v>
      </c>
      <c r="K35" s="6">
        <v>351.10894157958751</v>
      </c>
      <c r="L35" s="6">
        <v>339.36893723129839</v>
      </c>
    </row>
    <row r="36" spans="1:12" s="3" customFormat="1" ht="13.5" x14ac:dyDescent="0.2">
      <c r="A36" s="8" t="s">
        <v>25</v>
      </c>
      <c r="C36" s="9">
        <v>1222.7191602477255</v>
      </c>
      <c r="D36" s="9">
        <v>1316.2342961981274</v>
      </c>
      <c r="E36" s="9">
        <v>1303.0230132610322</v>
      </c>
      <c r="F36" s="9">
        <v>1303.8246455448841</v>
      </c>
      <c r="G36" s="9">
        <v>1383.5438311590822</v>
      </c>
      <c r="H36" s="9">
        <v>1396.562533982923</v>
      </c>
      <c r="I36" s="9">
        <v>1629.6703566862493</v>
      </c>
      <c r="J36" s="9">
        <v>1638.373067485496</v>
      </c>
      <c r="K36" s="9">
        <v>1596.4753311850141</v>
      </c>
      <c r="L36" s="9">
        <v>1460.3682684627879</v>
      </c>
    </row>
    <row r="37" spans="1:12" s="3" customFormat="1" ht="13.5" x14ac:dyDescent="0.2">
      <c r="C37" s="6"/>
      <c r="D37" s="6"/>
      <c r="E37" s="6"/>
      <c r="F37" s="6"/>
      <c r="G37" s="6"/>
      <c r="H37" s="6"/>
      <c r="I37" s="6"/>
      <c r="J37" s="6"/>
      <c r="K37" s="6"/>
      <c r="L37" s="6"/>
    </row>
    <row r="38" spans="1:12" s="4" customFormat="1" ht="20.25" x14ac:dyDescent="0.2">
      <c r="A38" s="5" t="s">
        <v>26</v>
      </c>
      <c r="C38" s="13"/>
      <c r="D38" s="13"/>
      <c r="E38" s="13"/>
      <c r="F38" s="13"/>
      <c r="G38" s="13"/>
      <c r="H38" s="13"/>
      <c r="I38" s="13"/>
      <c r="J38" s="13"/>
      <c r="K38" s="13"/>
      <c r="L38" s="13"/>
    </row>
    <row r="39" spans="1:12" s="3" customFormat="1" ht="13.5" x14ac:dyDescent="0.2">
      <c r="A39" s="8" t="s">
        <v>27</v>
      </c>
      <c r="C39" s="9">
        <v>4754.5812028578348</v>
      </c>
      <c r="D39" s="9">
        <v>4532.7146630654252</v>
      </c>
      <c r="E39" s="9">
        <v>4555.4616298655992</v>
      </c>
      <c r="F39" s="9">
        <v>4421.5470110746446</v>
      </c>
      <c r="G39" s="9">
        <v>4449.926271208763</v>
      </c>
      <c r="H39" s="9">
        <v>4352.782081131103</v>
      </c>
      <c r="I39" s="9">
        <v>5002.3989322093221</v>
      </c>
      <c r="J39" s="9">
        <v>4790.4414729502896</v>
      </c>
      <c r="K39" s="9">
        <v>4726.4815411783266</v>
      </c>
      <c r="L39" s="9">
        <v>4591.750230820674</v>
      </c>
    </row>
    <row r="40" spans="1:12" s="3" customFormat="1" ht="13.5" x14ac:dyDescent="0.2">
      <c r="A40" s="3" t="s">
        <v>28</v>
      </c>
    </row>
    <row r="41" spans="1:12" s="4" customFormat="1" ht="20.25" x14ac:dyDescent="0.2"/>
    <row r="42" spans="1:12" s="3" customFormat="1" ht="21" thickBot="1" x14ac:dyDescent="0.25">
      <c r="A42" s="10" t="s">
        <v>29</v>
      </c>
      <c r="B42" s="11"/>
      <c r="C42" s="12">
        <v>0.25716653225162839</v>
      </c>
      <c r="D42" s="12">
        <v>0.29038542993305749</v>
      </c>
      <c r="E42" s="12">
        <v>0.28603533936460257</v>
      </c>
      <c r="F42" s="12">
        <v>0.29487974283190832</v>
      </c>
      <c r="G42" s="12">
        <v>0.31091387740751514</v>
      </c>
      <c r="H42" s="12">
        <v>0.32084365997482139</v>
      </c>
      <c r="I42" s="12">
        <v>0.3257777675813035</v>
      </c>
      <c r="J42" s="12">
        <v>0.34200878493907805</v>
      </c>
      <c r="K42" s="12">
        <v>0.33777246716740755</v>
      </c>
      <c r="L42" s="12">
        <v>0.31804174771104204</v>
      </c>
    </row>
    <row r="43" spans="1:12" s="3" customFormat="1" ht="13.5" x14ac:dyDescent="0.2">
      <c r="C43" s="6"/>
      <c r="D43" s="6"/>
      <c r="E43" s="6"/>
      <c r="F43" s="6"/>
      <c r="G43" s="6"/>
      <c r="H43" s="6"/>
      <c r="I43" s="6"/>
      <c r="J43" s="6"/>
      <c r="K43" s="6"/>
      <c r="L43" s="6"/>
    </row>
    <row r="44" spans="1:12" s="3" customFormat="1" ht="20.25" x14ac:dyDescent="0.2">
      <c r="A44" s="14" t="s">
        <v>30</v>
      </c>
      <c r="C44" s="6"/>
      <c r="D44" s="6"/>
      <c r="E44" s="6"/>
      <c r="F44" s="6"/>
      <c r="G44" s="6"/>
      <c r="H44" s="6"/>
      <c r="I44" s="6"/>
      <c r="J44" s="6"/>
      <c r="K44" s="6"/>
      <c r="L44" s="6"/>
    </row>
    <row r="45" spans="1:12" s="3" customFormat="1" ht="13.5" x14ac:dyDescent="0.2">
      <c r="A45" s="15" t="s">
        <v>31</v>
      </c>
      <c r="B45" s="15"/>
      <c r="C45" s="6">
        <v>10121.588009278516</v>
      </c>
      <c r="D45" s="6">
        <v>10371.046831147321</v>
      </c>
      <c r="E45" s="6">
        <v>10466.75821474943</v>
      </c>
      <c r="F45" s="6">
        <v>10626.617942887828</v>
      </c>
      <c r="G45" s="6">
        <v>10847.2509300414</v>
      </c>
      <c r="H45" s="6">
        <v>10922.269940360422</v>
      </c>
      <c r="I45" s="6">
        <v>10944.627024351588</v>
      </c>
      <c r="J45" s="6">
        <v>11125.769181647909</v>
      </c>
      <c r="K45" s="6">
        <v>11502.928114440403</v>
      </c>
      <c r="L45" s="6">
        <v>11605.697837121334</v>
      </c>
    </row>
    <row r="46" spans="1:12" s="3" customFormat="1" ht="13.5" x14ac:dyDescent="0.2">
      <c r="A46" s="15" t="s">
        <v>32</v>
      </c>
      <c r="B46" s="15"/>
      <c r="C46" s="6">
        <v>1222.7191602477255</v>
      </c>
      <c r="D46" s="6">
        <v>1316.2342961981274</v>
      </c>
      <c r="E46" s="6">
        <v>1303.0230132610322</v>
      </c>
      <c r="F46" s="6">
        <v>1303.8246455448841</v>
      </c>
      <c r="G46" s="6">
        <v>1383.5438311590822</v>
      </c>
      <c r="H46" s="6">
        <v>1396.562533982923</v>
      </c>
      <c r="I46" s="6">
        <v>1629.6703566862493</v>
      </c>
      <c r="J46" s="6">
        <v>1638.373067485496</v>
      </c>
      <c r="K46" s="6">
        <v>1596.4753311850141</v>
      </c>
      <c r="L46" s="6">
        <v>1460.3682684627879</v>
      </c>
    </row>
    <row r="47" spans="1:12" s="3" customFormat="1" ht="13.5" x14ac:dyDescent="0.2">
      <c r="A47" s="15" t="s">
        <v>33</v>
      </c>
      <c r="B47" s="15"/>
      <c r="C47" s="6">
        <v>49.448698559849909</v>
      </c>
      <c r="D47" s="6">
        <v>50.285393966953968</v>
      </c>
      <c r="E47" s="6">
        <v>55.975768179521417</v>
      </c>
      <c r="F47" s="6">
        <v>80.43501376447233</v>
      </c>
      <c r="G47" s="6">
        <v>136.80137575236455</v>
      </c>
      <c r="H47" s="6">
        <v>148.83783355755151</v>
      </c>
      <c r="I47" s="6">
        <v>174.32681173889861</v>
      </c>
      <c r="J47" s="6">
        <v>59.243336199484091</v>
      </c>
      <c r="K47" s="6">
        <v>57.549223379713794</v>
      </c>
      <c r="L47" s="6">
        <v>62.855654768510547</v>
      </c>
    </row>
    <row r="48" spans="1:12" s="3" customFormat="1" ht="13.5" x14ac:dyDescent="0.2">
      <c r="A48" s="3" t="s">
        <v>34</v>
      </c>
      <c r="B48" s="15"/>
      <c r="C48" s="6">
        <v>11393.755868086091</v>
      </c>
      <c r="D48" s="6">
        <v>11737.566521312403</v>
      </c>
      <c r="E48" s="6">
        <v>11825.756996189984</v>
      </c>
      <c r="F48" s="6">
        <v>12010.877602197184</v>
      </c>
      <c r="G48" s="6">
        <v>12367.596136952847</v>
      </c>
      <c r="H48" s="6">
        <v>12467.670307900895</v>
      </c>
      <c r="I48" s="6">
        <v>12748.624192776735</v>
      </c>
      <c r="J48" s="6">
        <v>12823.38558533289</v>
      </c>
      <c r="K48" s="6">
        <v>13156.952669005132</v>
      </c>
      <c r="L48" s="6">
        <v>13128.921760352632</v>
      </c>
    </row>
    <row r="49" spans="1:12" ht="13.5" x14ac:dyDescent="0.2">
      <c r="A49" s="3" t="s">
        <v>35</v>
      </c>
      <c r="B49" s="3"/>
      <c r="C49" s="6"/>
      <c r="D49" s="6"/>
      <c r="E49" s="6"/>
      <c r="F49" s="6"/>
      <c r="G49" s="6"/>
      <c r="H49" s="6"/>
      <c r="I49" s="6"/>
      <c r="J49" s="6"/>
      <c r="K49" s="6"/>
      <c r="L49" s="6"/>
    </row>
    <row r="50" spans="1:12" s="3" customFormat="1" ht="13.5" x14ac:dyDescent="0.2">
      <c r="A50" s="1"/>
      <c r="B50" s="1"/>
      <c r="C50" s="1"/>
      <c r="D50" s="1"/>
      <c r="E50" s="1"/>
      <c r="F50" s="1"/>
      <c r="G50" s="1"/>
      <c r="H50" s="1"/>
      <c r="I50" s="1"/>
      <c r="J50" s="1"/>
      <c r="K50" s="1"/>
      <c r="L50" s="1"/>
    </row>
    <row r="51" spans="1:12" ht="20.25" x14ac:dyDescent="0.2">
      <c r="A51" s="16" t="s">
        <v>36</v>
      </c>
      <c r="B51" s="15"/>
      <c r="C51" s="6"/>
      <c r="D51" s="6"/>
      <c r="E51" s="6"/>
      <c r="F51" s="6"/>
      <c r="G51" s="6"/>
      <c r="H51" s="6"/>
      <c r="I51" s="6"/>
      <c r="J51" s="6"/>
      <c r="K51" s="6"/>
      <c r="L51" s="6"/>
    </row>
    <row r="52" spans="1:12" ht="13.5" x14ac:dyDescent="0.2">
      <c r="A52" s="15" t="s">
        <v>37</v>
      </c>
      <c r="B52" s="15"/>
      <c r="C52" s="6">
        <v>0</v>
      </c>
      <c r="D52" s="6">
        <v>0</v>
      </c>
      <c r="E52" s="6">
        <v>0</v>
      </c>
      <c r="F52" s="6">
        <v>0</v>
      </c>
      <c r="G52" s="6">
        <v>0</v>
      </c>
      <c r="H52" s="6">
        <v>0</v>
      </c>
      <c r="I52" s="6">
        <v>0</v>
      </c>
      <c r="J52" s="6">
        <v>0</v>
      </c>
      <c r="K52" s="6">
        <v>30.224</v>
      </c>
      <c r="L52" s="6">
        <v>95.245000000000005</v>
      </c>
    </row>
    <row r="53" spans="1:12" s="3" customFormat="1" ht="13.5" x14ac:dyDescent="0.2">
      <c r="A53" s="15" t="s">
        <v>38</v>
      </c>
      <c r="B53" s="15"/>
      <c r="C53" s="6">
        <v>0</v>
      </c>
      <c r="D53" s="6">
        <v>0</v>
      </c>
      <c r="E53" s="6">
        <v>0</v>
      </c>
      <c r="F53" s="6">
        <v>0</v>
      </c>
      <c r="G53" s="6">
        <v>0</v>
      </c>
      <c r="H53" s="6">
        <v>0</v>
      </c>
      <c r="I53" s="6">
        <v>0</v>
      </c>
      <c r="J53" s="6">
        <v>0</v>
      </c>
      <c r="K53" s="6">
        <v>0</v>
      </c>
      <c r="L53" s="6">
        <v>0</v>
      </c>
    </row>
    <row r="54" spans="1:12" s="3" customFormat="1" ht="13.5" x14ac:dyDescent="0.2">
      <c r="A54" s="15"/>
      <c r="B54" s="15"/>
      <c r="C54" s="6"/>
      <c r="D54" s="6"/>
      <c r="E54" s="6"/>
      <c r="F54" s="6"/>
      <c r="G54" s="6"/>
      <c r="H54" s="6"/>
      <c r="I54" s="6"/>
      <c r="J54" s="6"/>
      <c r="K54" s="6"/>
      <c r="L54" s="6"/>
    </row>
    <row r="55" spans="1:12" s="3" customFormat="1" ht="13.5" x14ac:dyDescent="0.2">
      <c r="A55" s="8" t="s">
        <v>39</v>
      </c>
      <c r="B55" s="15"/>
      <c r="C55" s="9">
        <v>11393.755868086091</v>
      </c>
      <c r="D55" s="9">
        <v>11737.566521312403</v>
      </c>
      <c r="E55" s="9">
        <v>11825.756996189984</v>
      </c>
      <c r="F55" s="9">
        <v>12010.877602197184</v>
      </c>
      <c r="G55" s="9">
        <v>12367.596136952847</v>
      </c>
      <c r="H55" s="9">
        <v>12467.670307900895</v>
      </c>
      <c r="I55" s="9">
        <v>12748.624192776735</v>
      </c>
      <c r="J55" s="9">
        <v>12823.38558533289</v>
      </c>
      <c r="K55" s="9">
        <v>13187.176669005132</v>
      </c>
      <c r="L55" s="9">
        <v>13224.166760352633</v>
      </c>
    </row>
    <row r="57" spans="1:12" s="3" customFormat="1" ht="20.25" x14ac:dyDescent="0.2">
      <c r="A57" s="16" t="s">
        <v>40</v>
      </c>
      <c r="C57" s="6"/>
      <c r="D57" s="6"/>
      <c r="E57" s="6"/>
      <c r="F57" s="6"/>
      <c r="G57" s="6"/>
      <c r="H57" s="6"/>
      <c r="I57" s="6"/>
      <c r="J57" s="6"/>
      <c r="K57" s="6"/>
      <c r="L57" s="6"/>
    </row>
    <row r="58" spans="1:12" s="3" customFormat="1" ht="13.5" x14ac:dyDescent="0.2">
      <c r="A58" s="3" t="s">
        <v>41</v>
      </c>
      <c r="C58" s="6">
        <v>19505.631986242479</v>
      </c>
      <c r="D58" s="6">
        <v>19514.397630648706</v>
      </c>
      <c r="E58" s="6">
        <v>19478.405942485908</v>
      </c>
      <c r="F58" s="6">
        <v>19782.998949078054</v>
      </c>
      <c r="G58" s="6">
        <v>19803.09066590236</v>
      </c>
      <c r="H58" s="6">
        <v>18966.255851724469</v>
      </c>
      <c r="I58" s="6">
        <v>20557.108053883636</v>
      </c>
      <c r="J58" s="6">
        <v>19493.450845514471</v>
      </c>
      <c r="K58" s="6">
        <v>19673.121338306199</v>
      </c>
      <c r="L58" s="6">
        <v>19839.876258053981</v>
      </c>
    </row>
    <row r="59" spans="1:12" s="3" customFormat="1" ht="13.5" x14ac:dyDescent="0.2">
      <c r="A59" s="1"/>
      <c r="B59" s="1"/>
      <c r="C59" s="1"/>
      <c r="D59" s="1"/>
      <c r="E59" s="1"/>
      <c r="F59" s="1"/>
      <c r="G59" s="1"/>
      <c r="H59" s="1"/>
      <c r="I59" s="1"/>
      <c r="J59" s="1"/>
      <c r="K59" s="1"/>
      <c r="L59" s="1"/>
    </row>
    <row r="60" spans="1:12" s="3" customFormat="1" ht="20.25" x14ac:dyDescent="0.2">
      <c r="A60" s="16" t="s">
        <v>42</v>
      </c>
      <c r="B60" s="1"/>
      <c r="C60" s="1"/>
      <c r="D60" s="1"/>
      <c r="E60" s="1"/>
      <c r="F60" s="1"/>
      <c r="G60" s="1"/>
      <c r="H60" s="1"/>
      <c r="I60" s="1"/>
      <c r="J60" s="1"/>
      <c r="K60" s="1"/>
      <c r="L60" s="1"/>
    </row>
    <row r="61" spans="1:12" s="3" customFormat="1" ht="13.5" x14ac:dyDescent="0.2">
      <c r="A61" s="1" t="s">
        <v>43</v>
      </c>
      <c r="B61" s="1"/>
      <c r="C61" s="6">
        <v>19607.781737872643</v>
      </c>
      <c r="D61" s="6">
        <v>19633.416870001511</v>
      </c>
      <c r="E61" s="6">
        <v>19627.445006191192</v>
      </c>
      <c r="F61" s="6">
        <v>19964.295649653031</v>
      </c>
      <c r="G61" s="6">
        <v>20023.932672278792</v>
      </c>
      <c r="H61" s="6">
        <v>19225.553648915571</v>
      </c>
      <c r="I61" s="6">
        <v>20847.927737024456</v>
      </c>
      <c r="J61" s="6">
        <v>19817.980404831436</v>
      </c>
      <c r="K61" s="6">
        <v>20024.230279885785</v>
      </c>
      <c r="L61" s="6">
        <v>20179.245195285279</v>
      </c>
    </row>
    <row r="62" spans="1:12" s="3" customFormat="1" ht="13.5" x14ac:dyDescent="0.2">
      <c r="A62" s="8" t="s">
        <v>44</v>
      </c>
      <c r="C62" s="6">
        <v>19607.781737872643</v>
      </c>
      <c r="D62" s="6">
        <v>19633.416870001511</v>
      </c>
      <c r="E62" s="6">
        <v>19627.445006191192</v>
      </c>
      <c r="F62" s="6">
        <v>19964.295649653031</v>
      </c>
      <c r="G62" s="6">
        <v>20023.932672278792</v>
      </c>
      <c r="H62" s="6">
        <v>19225.553648915571</v>
      </c>
      <c r="I62" s="6">
        <v>20847.927737024456</v>
      </c>
      <c r="J62" s="6">
        <v>19817.980404831436</v>
      </c>
      <c r="K62" s="6">
        <v>20024.230279885785</v>
      </c>
      <c r="L62" s="6">
        <v>20179.245195285279</v>
      </c>
    </row>
    <row r="63" spans="1:12" s="4" customFormat="1" ht="20.25" x14ac:dyDescent="0.2">
      <c r="A63" s="3"/>
      <c r="B63" s="3"/>
      <c r="C63" s="3"/>
      <c r="D63" s="3"/>
      <c r="E63" s="3"/>
      <c r="F63" s="3"/>
      <c r="G63" s="3"/>
      <c r="H63" s="3"/>
      <c r="I63" s="3"/>
      <c r="J63" s="3"/>
      <c r="K63" s="3"/>
      <c r="L63" s="3"/>
    </row>
    <row r="64" spans="1:12" s="3" customFormat="1" ht="21" thickBot="1" x14ac:dyDescent="0.25">
      <c r="A64" s="10" t="s">
        <v>45</v>
      </c>
      <c r="B64" s="11"/>
      <c r="C64" s="12">
        <v>0.58108336885854495</v>
      </c>
      <c r="D64" s="12">
        <v>0.59783615857750083</v>
      </c>
      <c r="E64" s="12">
        <v>0.60251127910228364</v>
      </c>
      <c r="F64" s="12">
        <v>0.60161789892176476</v>
      </c>
      <c r="G64" s="12">
        <v>0.61764071720409819</v>
      </c>
      <c r="H64" s="12">
        <v>0.64849473443404015</v>
      </c>
      <c r="I64" s="12">
        <v>0.61150558240549124</v>
      </c>
      <c r="J64" s="12">
        <v>0.64705814232244718</v>
      </c>
      <c r="K64" s="12">
        <v>0.65856097760978949</v>
      </c>
      <c r="L64" s="12">
        <v>0.65533505502189715</v>
      </c>
    </row>
    <row r="65" spans="1:27" s="3" customFormat="1" ht="15" customHeight="1" x14ac:dyDescent="0.2">
      <c r="A65" s="3" t="s">
        <v>46</v>
      </c>
    </row>
    <row r="66" spans="1:27" s="3" customFormat="1" ht="22.5" customHeight="1" x14ac:dyDescent="0.2">
      <c r="J66" s="144" t="s">
        <v>47</v>
      </c>
      <c r="K66" s="144"/>
      <c r="L66" s="144"/>
      <c r="M66" s="144"/>
      <c r="N66" s="144"/>
      <c r="O66" s="144"/>
      <c r="P66" s="144"/>
      <c r="Q66" s="144"/>
      <c r="R66" s="17"/>
      <c r="S66" s="5"/>
      <c r="AA66" s="8"/>
    </row>
    <row r="67" spans="1:27" s="3" customFormat="1" ht="22.5" customHeight="1" x14ac:dyDescent="0.2">
      <c r="D67" s="18" t="s">
        <v>48</v>
      </c>
      <c r="E67" s="19"/>
      <c r="F67" s="20"/>
      <c r="G67" s="20"/>
      <c r="H67" s="20"/>
      <c r="I67" s="21"/>
      <c r="J67" s="144" t="s">
        <v>49</v>
      </c>
      <c r="K67" s="144"/>
      <c r="L67" s="144" t="s">
        <v>50</v>
      </c>
      <c r="M67" s="144"/>
      <c r="N67" s="144" t="s">
        <v>51</v>
      </c>
      <c r="O67" s="144"/>
      <c r="P67" s="144" t="s">
        <v>52</v>
      </c>
      <c r="Q67" s="144"/>
      <c r="R67" s="22"/>
      <c r="S67" s="23" t="s">
        <v>53</v>
      </c>
    </row>
    <row r="68" spans="1:27" s="3" customFormat="1" ht="22.5" customHeight="1" x14ac:dyDescent="0.2">
      <c r="D68" s="24">
        <v>0.58199999999999996</v>
      </c>
      <c r="J68" s="143">
        <v>0.60060000000000002</v>
      </c>
      <c r="K68" s="143"/>
      <c r="L68" s="143">
        <v>0.6099</v>
      </c>
      <c r="M68" s="143"/>
      <c r="N68" s="143">
        <v>0.62385000000000002</v>
      </c>
      <c r="O68" s="143"/>
      <c r="P68" s="143">
        <v>0.64244999999999997</v>
      </c>
      <c r="Q68" s="143"/>
      <c r="R68" s="26"/>
      <c r="S68" s="27">
        <v>0.67500000000000004</v>
      </c>
    </row>
    <row r="69" spans="1:27" s="28" customFormat="1" ht="15" customHeight="1" x14ac:dyDescent="0.2"/>
    <row r="72" spans="1:27" ht="15" customHeight="1" x14ac:dyDescent="0.2">
      <c r="A72" s="3"/>
      <c r="B72" s="3"/>
      <c r="C72" s="6"/>
      <c r="D72" s="6"/>
      <c r="E72" s="6"/>
      <c r="F72" s="6"/>
      <c r="G72" s="6"/>
      <c r="H72" s="6"/>
      <c r="I72" s="6"/>
      <c r="J72" s="6"/>
      <c r="K72" s="6"/>
      <c r="L72" s="6"/>
      <c r="M72" s="6"/>
      <c r="N72" s="6"/>
      <c r="O72" s="6"/>
      <c r="P72" s="6"/>
      <c r="Q72" s="6"/>
      <c r="R72" s="6"/>
      <c r="S72" s="6"/>
    </row>
    <row r="73" spans="1:27" s="28" customFormat="1" ht="15" customHeight="1" x14ac:dyDescent="0.2"/>
    <row r="74" spans="1:27" s="28" customFormat="1" ht="15" customHeight="1" x14ac:dyDescent="0.2"/>
    <row r="75" spans="1:27" s="28" customFormat="1" ht="15" customHeight="1" x14ac:dyDescent="0.2"/>
    <row r="76" spans="1:27" s="28" customFormat="1" ht="15" customHeight="1" x14ac:dyDescent="0.2"/>
    <row r="77" spans="1:27" s="28" customFormat="1" ht="15" customHeight="1" x14ac:dyDescent="0.2"/>
    <row r="78" spans="1:27" s="28" customFormat="1" ht="15" customHeight="1" x14ac:dyDescent="0.2"/>
    <row r="79" spans="1:27" s="28" customFormat="1" ht="15" customHeight="1" x14ac:dyDescent="0.2">
      <c r="T79" s="29"/>
    </row>
    <row r="80" spans="1:27" s="28" customFormat="1" ht="15" customHeight="1" x14ac:dyDescent="0.2"/>
    <row r="81" spans="1:1" s="28" customFormat="1" ht="13.5" x14ac:dyDescent="0.2"/>
    <row r="82" spans="1:1" s="28" customFormat="1" ht="13.5" x14ac:dyDescent="0.2"/>
    <row r="83" spans="1:1" s="28" customFormat="1" ht="13.5" x14ac:dyDescent="0.2"/>
    <row r="84" spans="1:1" s="28" customFormat="1" ht="13.5" x14ac:dyDescent="0.2"/>
    <row r="85" spans="1:1" s="3" customFormat="1" ht="13.5" x14ac:dyDescent="0.2"/>
    <row r="86" spans="1:1" s="3" customFormat="1" ht="13.5" x14ac:dyDescent="0.2"/>
    <row r="87" spans="1:1" s="3" customFormat="1" ht="13.5" x14ac:dyDescent="0.2"/>
    <row r="88" spans="1:1" s="3" customFormat="1" ht="13.5" x14ac:dyDescent="0.2"/>
    <row r="90" spans="1:1" s="28" customFormat="1" ht="13.5" x14ac:dyDescent="0.2">
      <c r="A90" s="30"/>
    </row>
    <row r="98" s="28" customFormat="1" ht="13.5" x14ac:dyDescent="0.2"/>
    <row r="99" s="28" customFormat="1" ht="13.5" x14ac:dyDescent="0.2"/>
    <row r="100" s="28" customFormat="1" ht="13.5" x14ac:dyDescent="0.2"/>
    <row r="101" s="28" customFormat="1" ht="13.5" x14ac:dyDescent="0.2"/>
    <row r="200" spans="1:2" s="3" customFormat="1" ht="13.5" x14ac:dyDescent="0.2">
      <c r="A200" s="31">
        <v>41.868000000000002</v>
      </c>
      <c r="B200" s="8" t="s">
        <v>54</v>
      </c>
    </row>
    <row r="201" spans="1:2" s="3" customFormat="1" ht="13.5" x14ac:dyDescent="0.2">
      <c r="A201" s="31">
        <v>10</v>
      </c>
      <c r="B201" s="8" t="s">
        <v>55</v>
      </c>
    </row>
    <row r="202" spans="1:2" s="3" customFormat="1" ht="13.5" x14ac:dyDescent="0.2">
      <c r="A202" s="31">
        <v>1</v>
      </c>
      <c r="B202" s="8" t="s">
        <v>56</v>
      </c>
    </row>
    <row r="203" spans="1:2" s="3" customFormat="1" ht="13.5" x14ac:dyDescent="0.2">
      <c r="A203" s="31">
        <v>11.63</v>
      </c>
      <c r="B203" s="8" t="s">
        <v>57</v>
      </c>
    </row>
    <row r="204" spans="1:2" s="3" customFormat="1" ht="13.5" x14ac:dyDescent="0.2">
      <c r="A204" s="31">
        <v>39.68</v>
      </c>
      <c r="B204" s="8" t="s">
        <v>58</v>
      </c>
    </row>
  </sheetData>
  <mergeCells count="10">
    <mergeCell ref="J68:K68"/>
    <mergeCell ref="L68:M68"/>
    <mergeCell ref="N68:O68"/>
    <mergeCell ref="P68:Q68"/>
    <mergeCell ref="H1:K2"/>
    <mergeCell ref="J66:Q66"/>
    <mergeCell ref="J67:K67"/>
    <mergeCell ref="L67:M67"/>
    <mergeCell ref="N67:O67"/>
    <mergeCell ref="P67:Q6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A204"/>
  <sheetViews>
    <sheetView workbookViewId="0"/>
  </sheetViews>
  <sheetFormatPr defaultRowHeight="12.75" x14ac:dyDescent="0.2"/>
  <cols>
    <col min="1" max="19" width="11.42578125" style="1" customWidth="1"/>
    <col min="20" max="26" width="9.140625" style="1"/>
    <col min="27" max="27" width="11.28515625" style="1" bestFit="1" customWidth="1"/>
    <col min="28" max="16384" width="9.140625" style="1"/>
  </cols>
  <sheetData>
    <row r="1" spans="1:27" ht="12.75" customHeight="1" x14ac:dyDescent="0.2">
      <c r="A1" s="88" t="s">
        <v>135</v>
      </c>
      <c r="H1" s="142" t="s">
        <v>62</v>
      </c>
      <c r="I1" s="142"/>
      <c r="J1" s="142"/>
      <c r="K1" s="142"/>
      <c r="AA1" s="2">
        <v>1</v>
      </c>
    </row>
    <row r="2" spans="1:27" ht="12.75" customHeight="1" x14ac:dyDescent="0.2">
      <c r="A2" s="102"/>
      <c r="B2" s="103"/>
      <c r="H2" s="142"/>
      <c r="I2" s="142"/>
      <c r="J2" s="142"/>
      <c r="K2" s="142"/>
    </row>
    <row r="4" spans="1:27" s="3" customFormat="1" ht="22.5" customHeight="1" x14ac:dyDescent="0.2"/>
    <row r="5" spans="1:27" s="4" customFormat="1" ht="27" customHeight="1" x14ac:dyDescent="0.2">
      <c r="C5" s="5">
        <v>2004</v>
      </c>
      <c r="D5" s="5">
        <v>2005</v>
      </c>
      <c r="E5" s="5">
        <v>2006</v>
      </c>
      <c r="F5" s="5">
        <v>2007</v>
      </c>
      <c r="G5" s="5">
        <v>2008</v>
      </c>
      <c r="H5" s="5">
        <v>2009</v>
      </c>
      <c r="I5" s="5">
        <v>2010</v>
      </c>
      <c r="J5" s="5">
        <v>2011</v>
      </c>
      <c r="K5" s="5">
        <v>2012</v>
      </c>
      <c r="L5" s="5">
        <v>2013</v>
      </c>
    </row>
    <row r="6" spans="1:27" s="4" customFormat="1" ht="27" customHeight="1" x14ac:dyDescent="0.2">
      <c r="A6" s="5" t="s">
        <v>1</v>
      </c>
    </row>
    <row r="7" spans="1:27" s="3" customFormat="1" ht="15" customHeight="1" x14ac:dyDescent="0.2">
      <c r="A7" s="3" t="s">
        <v>2</v>
      </c>
      <c r="C7" s="6">
        <v>31.906829119360577</v>
      </c>
      <c r="D7" s="6">
        <v>29.079999742571996</v>
      </c>
      <c r="E7" s="6">
        <v>30.199486541614306</v>
      </c>
      <c r="F7" s="6">
        <v>30.988622710029571</v>
      </c>
      <c r="G7" s="6">
        <v>31.916958571893527</v>
      </c>
      <c r="H7" s="6">
        <v>31.211914369340601</v>
      </c>
      <c r="I7" s="6">
        <v>32.886386920849766</v>
      </c>
      <c r="J7" s="6">
        <v>32.590419499349544</v>
      </c>
      <c r="K7" s="6">
        <v>32.725801898373675</v>
      </c>
      <c r="L7" s="6">
        <v>31.897306979293869</v>
      </c>
    </row>
    <row r="8" spans="1:27" s="3" customFormat="1" ht="15" customHeight="1" x14ac:dyDescent="0.2">
      <c r="A8" s="3" t="s">
        <v>3</v>
      </c>
      <c r="C8" s="6">
        <v>12.474508515168841</v>
      </c>
      <c r="D8" s="6">
        <v>20.064855314771197</v>
      </c>
      <c r="E8" s="6">
        <v>29.872456291200912</v>
      </c>
      <c r="F8" s="6">
        <v>39.637690521241765</v>
      </c>
      <c r="G8" s="6">
        <v>50.773111236174003</v>
      </c>
      <c r="H8" s="6">
        <v>81.79331026200407</v>
      </c>
      <c r="I8" s="6">
        <v>126.12760068076747</v>
      </c>
      <c r="J8" s="6">
        <v>176.72175791548969</v>
      </c>
      <c r="K8" s="6">
        <v>223.88900384966996</v>
      </c>
      <c r="L8" s="6">
        <v>288.4047718148214</v>
      </c>
    </row>
    <row r="9" spans="1:27" s="3" customFormat="1" ht="15" customHeight="1" x14ac:dyDescent="0.2">
      <c r="A9" s="3" t="s">
        <v>4</v>
      </c>
      <c r="C9" s="6">
        <v>5.6577815993121242E-2</v>
      </c>
      <c r="D9" s="6">
        <v>0.11521926053310405</v>
      </c>
      <c r="E9" s="6">
        <v>0.13955288048151332</v>
      </c>
      <c r="F9" s="6">
        <v>0.52089423903697341</v>
      </c>
      <c r="G9" s="6">
        <v>3.5587274290627686</v>
      </c>
      <c r="H9" s="6">
        <v>14.274548581255372</v>
      </c>
      <c r="I9" s="6">
        <v>48.185296646603611</v>
      </c>
      <c r="J9" s="6">
        <v>100.56586414445398</v>
      </c>
      <c r="K9" s="6">
        <v>184.72355975924333</v>
      </c>
      <c r="L9" s="6">
        <v>227.00103181427343</v>
      </c>
    </row>
    <row r="10" spans="1:27" s="3" customFormat="1" ht="15" customHeight="1" x14ac:dyDescent="0.2">
      <c r="A10" s="3" t="s">
        <v>5</v>
      </c>
      <c r="C10" s="6">
        <v>44.075236457437661</v>
      </c>
      <c r="D10" s="6">
        <v>82.545141874462587</v>
      </c>
      <c r="E10" s="6">
        <v>120.91547721410146</v>
      </c>
      <c r="F10" s="6">
        <v>156.32080825451419</v>
      </c>
      <c r="G10" s="6">
        <v>213.58426483233021</v>
      </c>
      <c r="H10" s="6">
        <v>228.4952708512468</v>
      </c>
      <c r="I10" s="6">
        <v>249.67024935511606</v>
      </c>
      <c r="J10" s="6">
        <v>268.77566638005158</v>
      </c>
      <c r="K10" s="6">
        <v>316.80644883920894</v>
      </c>
      <c r="L10" s="6">
        <v>288.4318142734308</v>
      </c>
    </row>
    <row r="11" spans="1:27" s="3" customFormat="1" ht="15" customHeight="1" x14ac:dyDescent="0.2">
      <c r="A11" s="3" t="s">
        <v>6</v>
      </c>
      <c r="C11" s="6">
        <v>45.167153912295795</v>
      </c>
      <c r="D11" s="6">
        <v>54.165090283748945</v>
      </c>
      <c r="E11" s="6">
        <v>70.467067927773002</v>
      </c>
      <c r="F11" s="6">
        <v>67.186328460877036</v>
      </c>
      <c r="G11" s="6">
        <v>72.576268271711115</v>
      </c>
      <c r="H11" s="6">
        <v>111.1132416165091</v>
      </c>
      <c r="I11" s="7">
        <v>122.67953568357696</v>
      </c>
      <c r="J11" s="6">
        <v>135.34591573516761</v>
      </c>
      <c r="K11" s="6">
        <v>130.49303525365426</v>
      </c>
      <c r="L11" s="6">
        <v>133.79389509888216</v>
      </c>
    </row>
    <row r="12" spans="1:27" s="3" customFormat="1" ht="15" customHeight="1" x14ac:dyDescent="0.2">
      <c r="A12" s="8" t="s">
        <v>7</v>
      </c>
      <c r="B12" s="8"/>
      <c r="C12" s="9">
        <v>133.680305820256</v>
      </c>
      <c r="D12" s="9">
        <v>185.97030647608784</v>
      </c>
      <c r="E12" s="9">
        <v>251.59404085517119</v>
      </c>
      <c r="F12" s="9">
        <v>294.65434418569953</v>
      </c>
      <c r="G12" s="9">
        <v>372.40933034117165</v>
      </c>
      <c r="H12" s="9">
        <v>466.88828568035592</v>
      </c>
      <c r="I12" s="9">
        <v>579.54906928691389</v>
      </c>
      <c r="J12" s="9">
        <v>713.99962367451235</v>
      </c>
      <c r="K12" s="9">
        <v>888.63784960015016</v>
      </c>
      <c r="L12" s="9">
        <v>969.52881998070166</v>
      </c>
    </row>
    <row r="13" spans="1:27" s="3" customFormat="1" ht="15" customHeight="1" x14ac:dyDescent="0.2">
      <c r="A13" s="3" t="s">
        <v>8</v>
      </c>
    </row>
    <row r="14" spans="1:27" s="3" customFormat="1" ht="15" customHeight="1" x14ac:dyDescent="0.2"/>
    <row r="15" spans="1:27" s="4" customFormat="1" ht="27" customHeight="1" x14ac:dyDescent="0.2">
      <c r="A15" s="5" t="s">
        <v>9</v>
      </c>
    </row>
    <row r="16" spans="1:27" s="3" customFormat="1" ht="15" customHeight="1" x14ac:dyDescent="0.2">
      <c r="A16" s="8" t="s">
        <v>10</v>
      </c>
      <c r="C16" s="9">
        <v>7921.7540842648323</v>
      </c>
      <c r="D16" s="9">
        <v>7911.6938950988815</v>
      </c>
      <c r="E16" s="9">
        <v>8125.9673258813409</v>
      </c>
      <c r="F16" s="9">
        <v>8108.7704213241614</v>
      </c>
      <c r="G16" s="9">
        <v>8098.0223559759243</v>
      </c>
      <c r="H16" s="9">
        <v>7563.284608770422</v>
      </c>
      <c r="I16" s="9">
        <v>8109.6302665520207</v>
      </c>
      <c r="J16" s="9">
        <v>7871.4531384350812</v>
      </c>
      <c r="K16" s="9">
        <v>7885.2966466036114</v>
      </c>
      <c r="L16" s="9">
        <v>7889.337919174548</v>
      </c>
    </row>
    <row r="17" spans="1:12" s="3" customFormat="1" ht="13.5" x14ac:dyDescent="0.2"/>
    <row r="18" spans="1:12" s="4" customFormat="1" ht="21" thickBot="1" x14ac:dyDescent="0.25">
      <c r="A18" s="10" t="s">
        <v>11</v>
      </c>
      <c r="B18" s="11"/>
      <c r="C18" s="12">
        <v>1.6875089077277514E-2</v>
      </c>
      <c r="D18" s="12">
        <v>2.3505750973415732E-2</v>
      </c>
      <c r="E18" s="12">
        <v>3.0961734248406338E-2</v>
      </c>
      <c r="F18" s="12">
        <v>3.6337734190972755E-2</v>
      </c>
      <c r="G18" s="12">
        <v>4.598768859490153E-2</v>
      </c>
      <c r="H18" s="12">
        <v>6.1730889399421777E-2</v>
      </c>
      <c r="I18" s="12">
        <v>7.14643023464646E-2</v>
      </c>
      <c r="J18" s="12">
        <v>9.0707473082468501E-2</v>
      </c>
      <c r="K18" s="12">
        <v>0.11269555090015644</v>
      </c>
      <c r="L18" s="12">
        <v>0.12289102455914859</v>
      </c>
    </row>
    <row r="19" spans="1:12" s="3" customFormat="1" ht="13.5" x14ac:dyDescent="0.2"/>
    <row r="20" spans="1:12" s="4" customFormat="1" ht="20.25" x14ac:dyDescent="0.2">
      <c r="A20" s="5" t="s">
        <v>12</v>
      </c>
    </row>
    <row r="21" spans="1:12" s="3" customFormat="1" ht="13.5" x14ac:dyDescent="0.2">
      <c r="A21" s="3" t="s">
        <v>13</v>
      </c>
      <c r="C21" s="6">
        <v>0</v>
      </c>
      <c r="D21" s="6">
        <v>0</v>
      </c>
      <c r="E21" s="6">
        <v>0</v>
      </c>
      <c r="F21" s="6">
        <v>0</v>
      </c>
      <c r="G21" s="6">
        <v>0</v>
      </c>
      <c r="H21" s="6">
        <v>0</v>
      </c>
      <c r="I21" s="6">
        <v>0</v>
      </c>
      <c r="J21" s="6">
        <v>0</v>
      </c>
      <c r="K21" s="6">
        <v>0</v>
      </c>
      <c r="L21" s="6">
        <v>0</v>
      </c>
    </row>
    <row r="22" spans="1:12" s="3" customFormat="1" ht="13.5" x14ac:dyDescent="0.2">
      <c r="A22" s="3" t="s">
        <v>14</v>
      </c>
      <c r="C22" s="6">
        <v>129.66466036113499</v>
      </c>
      <c r="D22" s="6">
        <v>145.74376612209801</v>
      </c>
      <c r="E22" s="6">
        <v>138.26311263972485</v>
      </c>
      <c r="F22" s="6">
        <v>144.02407566638004</v>
      </c>
      <c r="G22" s="6">
        <v>148.15133276010317</v>
      </c>
      <c r="H22" s="6">
        <v>151.5047291487532</v>
      </c>
      <c r="I22" s="6">
        <v>149.26913155631988</v>
      </c>
      <c r="J22" s="6">
        <v>140.24075666380051</v>
      </c>
      <c r="K22" s="6">
        <v>135.94153052450559</v>
      </c>
      <c r="L22" s="6">
        <v>144.36801375752364</v>
      </c>
    </row>
    <row r="23" spans="1:12" s="3" customFormat="1" ht="13.5" x14ac:dyDescent="0.2">
      <c r="A23" s="3" t="s">
        <v>15</v>
      </c>
      <c r="C23" s="6">
        <v>0</v>
      </c>
      <c r="D23" s="6">
        <v>0</v>
      </c>
      <c r="E23" s="6">
        <v>0</v>
      </c>
      <c r="F23" s="6">
        <v>87.489251934651762</v>
      </c>
      <c r="G23" s="6">
        <v>98.858316614120568</v>
      </c>
      <c r="H23" s="6">
        <v>279.25862233686826</v>
      </c>
      <c r="I23" s="6">
        <v>353.99350339161174</v>
      </c>
      <c r="J23" s="6">
        <v>339.99713384924047</v>
      </c>
      <c r="K23" s="6">
        <v>347.95070220693611</v>
      </c>
      <c r="L23" s="6">
        <v>331.15983567402316</v>
      </c>
    </row>
    <row r="24" spans="1:12" s="3" customFormat="1" ht="13.5" x14ac:dyDescent="0.2">
      <c r="A24" s="3" t="s">
        <v>16</v>
      </c>
      <c r="C24" s="6">
        <v>0</v>
      </c>
      <c r="D24" s="6">
        <v>0</v>
      </c>
      <c r="E24" s="6">
        <v>0</v>
      </c>
      <c r="F24" s="6">
        <v>87.489251934651762</v>
      </c>
      <c r="G24" s="6">
        <v>98.858316614120568</v>
      </c>
      <c r="H24" s="6">
        <v>279.25862233686826</v>
      </c>
      <c r="I24" s="7">
        <v>353.99350339161174</v>
      </c>
      <c r="J24" s="6">
        <v>339.99713384924047</v>
      </c>
      <c r="K24" s="6">
        <v>347.95070220693611</v>
      </c>
      <c r="L24" s="6">
        <v>331.15983567402316</v>
      </c>
    </row>
    <row r="25" spans="1:12" s="3" customFormat="1" ht="13.5" x14ac:dyDescent="0.2">
      <c r="A25" s="8" t="s">
        <v>17</v>
      </c>
      <c r="C25" s="9">
        <v>18.577253706670913</v>
      </c>
      <c r="D25" s="9">
        <v>20.880931719368167</v>
      </c>
      <c r="E25" s="9">
        <v>19.809167082444848</v>
      </c>
      <c r="F25" s="9">
        <v>108.86810998025996</v>
      </c>
      <c r="G25" s="9">
        <v>121.60027937644477</v>
      </c>
      <c r="H25" s="9">
        <v>303.62878360289193</v>
      </c>
      <c r="I25" s="9">
        <v>379.34311389768243</v>
      </c>
      <c r="J25" s="9">
        <v>366.64483731224175</v>
      </c>
      <c r="K25" s="9">
        <v>374.72130346863474</v>
      </c>
      <c r="L25" s="9">
        <v>362.51869698618179</v>
      </c>
    </row>
    <row r="26" spans="1:12" s="3" customFormat="1" ht="13.5" x14ac:dyDescent="0.2">
      <c r="C26" s="6"/>
      <c r="D26" s="6"/>
      <c r="E26" s="6"/>
      <c r="F26" s="6"/>
      <c r="G26" s="6"/>
      <c r="H26" s="6"/>
      <c r="I26" s="6"/>
      <c r="J26" s="6"/>
      <c r="K26" s="6"/>
      <c r="L26" s="6"/>
    </row>
    <row r="27" spans="1:12" s="4" customFormat="1" ht="20.25" x14ac:dyDescent="0.2">
      <c r="A27" s="5" t="s">
        <v>18</v>
      </c>
      <c r="C27" s="13"/>
      <c r="D27" s="13"/>
      <c r="E27" s="13"/>
      <c r="F27" s="13"/>
      <c r="G27" s="13"/>
      <c r="H27" s="13"/>
      <c r="I27" s="13"/>
      <c r="J27" s="13"/>
      <c r="K27" s="13"/>
      <c r="L27" s="13"/>
    </row>
    <row r="28" spans="1:12" s="3" customFormat="1" ht="13.5" x14ac:dyDescent="0.2">
      <c r="A28" s="8" t="s">
        <v>19</v>
      </c>
      <c r="C28" s="9">
        <v>8710.5617655488677</v>
      </c>
      <c r="D28" s="9">
        <v>8476.0437565682605</v>
      </c>
      <c r="E28" s="9">
        <v>8335.048246871118</v>
      </c>
      <c r="F28" s="9">
        <v>8389.271042323493</v>
      </c>
      <c r="G28" s="9">
        <v>9092.8823922805004</v>
      </c>
      <c r="H28" s="9">
        <v>9057.8771376707755</v>
      </c>
      <c r="I28" s="9">
        <v>9126.2682717110929</v>
      </c>
      <c r="J28" s="9">
        <v>9077.5675933887451</v>
      </c>
      <c r="K28" s="9">
        <v>8421.8639533772803</v>
      </c>
      <c r="L28" s="9">
        <v>8359.0665902359797</v>
      </c>
    </row>
    <row r="29" spans="1:12" s="3" customFormat="1" ht="13.5" x14ac:dyDescent="0.2"/>
    <row r="30" spans="1:12" s="4" customFormat="1" ht="21" thickBot="1" x14ac:dyDescent="0.25">
      <c r="A30" s="10" t="s">
        <v>20</v>
      </c>
      <c r="B30" s="11"/>
      <c r="C30" s="12">
        <v>2.1327273953955284E-3</v>
      </c>
      <c r="D30" s="12">
        <v>2.4635233511137908E-3</v>
      </c>
      <c r="E30" s="12">
        <v>2.3766109680146102E-3</v>
      </c>
      <c r="F30" s="12">
        <v>1.2977064327880846E-2</v>
      </c>
      <c r="G30" s="12">
        <v>1.337312791812623E-2</v>
      </c>
      <c r="H30" s="12">
        <v>3.3520965121080215E-2</v>
      </c>
      <c r="I30" s="12">
        <v>4.1566070885023308E-2</v>
      </c>
      <c r="J30" s="12">
        <v>4.0390207347976312E-2</v>
      </c>
      <c r="K30" s="12">
        <v>4.4493868049051838E-2</v>
      </c>
      <c r="L30" s="12">
        <v>4.3368322655741372E-2</v>
      </c>
    </row>
    <row r="31" spans="1:12" s="3" customFormat="1" ht="13.5" x14ac:dyDescent="0.2"/>
    <row r="32" spans="1:12" s="4" customFormat="1" ht="20.25" x14ac:dyDescent="0.2">
      <c r="A32" s="5" t="s">
        <v>21</v>
      </c>
    </row>
    <row r="33" spans="1:12" s="3" customFormat="1" ht="13.5" x14ac:dyDescent="0.2">
      <c r="A33" s="3" t="s">
        <v>22</v>
      </c>
      <c r="C33" s="6">
        <v>567.90388841119704</v>
      </c>
      <c r="D33" s="6">
        <v>643.73784274386173</v>
      </c>
      <c r="E33" s="6">
        <v>701.70125155249843</v>
      </c>
      <c r="F33" s="6">
        <v>819.5016719212764</v>
      </c>
      <c r="G33" s="6">
        <v>957.80190121333715</v>
      </c>
      <c r="H33" s="6">
        <v>1027.4949125824019</v>
      </c>
      <c r="I33" s="7">
        <v>1160.689667526512</v>
      </c>
      <c r="J33" s="6">
        <v>1106.2575982612018</v>
      </c>
      <c r="K33" s="6">
        <v>1263.4098874558135</v>
      </c>
      <c r="L33" s="6">
        <v>1400.0912673163275</v>
      </c>
    </row>
    <row r="34" spans="1:12" s="3" customFormat="1" ht="13.5" x14ac:dyDescent="0.2">
      <c r="A34" s="3" t="s">
        <v>23</v>
      </c>
      <c r="C34" s="6">
        <v>23.239705741855357</v>
      </c>
      <c r="D34" s="6">
        <v>35.540269418171398</v>
      </c>
      <c r="E34" s="6">
        <v>27.395624343173786</v>
      </c>
      <c r="F34" s="6">
        <v>5.541224801757906</v>
      </c>
      <c r="G34" s="6">
        <v>16.695328174261963</v>
      </c>
      <c r="H34" s="6">
        <v>38.573612305340596</v>
      </c>
      <c r="I34" s="7">
        <v>46.503296073373463</v>
      </c>
      <c r="J34" s="6">
        <v>52.116174644119617</v>
      </c>
      <c r="K34" s="6">
        <v>38.191458870736597</v>
      </c>
      <c r="L34" s="6">
        <v>57.824591573516763</v>
      </c>
    </row>
    <row r="35" spans="1:12" s="3" customFormat="1" ht="13.5" x14ac:dyDescent="0.2">
      <c r="A35" s="3" t="s">
        <v>24</v>
      </c>
      <c r="C35" s="6">
        <v>5.1148796622146451</v>
      </c>
      <c r="D35" s="6">
        <v>6.240330499748886</v>
      </c>
      <c r="E35" s="6">
        <v>6.514225913049672</v>
      </c>
      <c r="F35" s="6">
        <v>8.0258938300989335</v>
      </c>
      <c r="G35" s="6">
        <v>10.14145788801925</v>
      </c>
      <c r="H35" s="6">
        <v>11.54905848235533</v>
      </c>
      <c r="I35" s="6">
        <v>16.461019360683178</v>
      </c>
      <c r="J35" s="6">
        <v>18.213781723996025</v>
      </c>
      <c r="K35" s="6">
        <v>22.594584089634417</v>
      </c>
      <c r="L35" s="6">
        <v>26.102543509251106</v>
      </c>
    </row>
    <row r="36" spans="1:12" s="3" customFormat="1" ht="13.5" x14ac:dyDescent="0.2">
      <c r="A36" s="8" t="s">
        <v>25</v>
      </c>
      <c r="C36" s="9">
        <v>596.25847381526705</v>
      </c>
      <c r="D36" s="9">
        <v>685.51844266178205</v>
      </c>
      <c r="E36" s="9">
        <v>735.61110180872197</v>
      </c>
      <c r="F36" s="9">
        <v>833.06879055313311</v>
      </c>
      <c r="G36" s="9">
        <v>984.63868727561839</v>
      </c>
      <c r="H36" s="9">
        <v>1077.6175833700979</v>
      </c>
      <c r="I36" s="9">
        <v>1223.6539829605686</v>
      </c>
      <c r="J36" s="9">
        <v>1176.5875546293175</v>
      </c>
      <c r="K36" s="9">
        <v>1324.1959304161846</v>
      </c>
      <c r="L36" s="9">
        <v>1484.0184023990953</v>
      </c>
    </row>
    <row r="37" spans="1:12" s="3" customFormat="1" ht="13.5" x14ac:dyDescent="0.2">
      <c r="C37" s="6"/>
      <c r="D37" s="6"/>
      <c r="E37" s="6"/>
      <c r="F37" s="6"/>
      <c r="G37" s="6"/>
      <c r="H37" s="6"/>
      <c r="I37" s="6"/>
      <c r="J37" s="6"/>
      <c r="K37" s="6"/>
      <c r="L37" s="6"/>
    </row>
    <row r="38" spans="1:12" s="4" customFormat="1" ht="20.25" x14ac:dyDescent="0.2">
      <c r="A38" s="5" t="s">
        <v>26</v>
      </c>
      <c r="C38" s="13"/>
      <c r="D38" s="13"/>
      <c r="E38" s="13"/>
      <c r="F38" s="13"/>
      <c r="G38" s="13"/>
      <c r="H38" s="13"/>
      <c r="I38" s="13"/>
      <c r="J38" s="13"/>
      <c r="K38" s="13"/>
      <c r="L38" s="13"/>
    </row>
    <row r="39" spans="1:12" s="3" customFormat="1" ht="13.5" x14ac:dyDescent="0.2">
      <c r="A39" s="8" t="s">
        <v>27</v>
      </c>
      <c r="C39" s="9">
        <v>20932.24626878995</v>
      </c>
      <c r="D39" s="9">
        <v>20077.271858158107</v>
      </c>
      <c r="E39" s="9">
        <v>19819.104366354437</v>
      </c>
      <c r="F39" s="9">
        <v>18465.57089239702</v>
      </c>
      <c r="G39" s="9">
        <v>19815.678622309533</v>
      </c>
      <c r="H39" s="9">
        <v>17304.19310644261</v>
      </c>
      <c r="I39" s="9">
        <v>19897.209275785634</v>
      </c>
      <c r="J39" s="9">
        <v>18673.528894077106</v>
      </c>
      <c r="K39" s="9">
        <v>17137.254161045785</v>
      </c>
      <c r="L39" s="9">
        <v>18302.244995501223</v>
      </c>
    </row>
    <row r="40" spans="1:12" s="3" customFormat="1" ht="13.5" x14ac:dyDescent="0.2">
      <c r="A40" s="3" t="s">
        <v>28</v>
      </c>
    </row>
    <row r="41" spans="1:12" s="4" customFormat="1" ht="20.25" x14ac:dyDescent="0.2"/>
    <row r="42" spans="1:12" s="3" customFormat="1" ht="21" thickBot="1" x14ac:dyDescent="0.25">
      <c r="A42" s="10" t="s">
        <v>29</v>
      </c>
      <c r="B42" s="11"/>
      <c r="C42" s="12">
        <v>2.8485164284747139E-2</v>
      </c>
      <c r="D42" s="12">
        <v>3.4144003602921358E-2</v>
      </c>
      <c r="E42" s="12">
        <v>3.7116263591482949E-2</v>
      </c>
      <c r="F42" s="12">
        <v>4.5114705383744153E-2</v>
      </c>
      <c r="G42" s="12">
        <v>4.9689879718126856E-2</v>
      </c>
      <c r="H42" s="12">
        <v>6.2274939764101728E-2</v>
      </c>
      <c r="I42" s="12">
        <v>6.1498774325589589E-2</v>
      </c>
      <c r="J42" s="12">
        <v>6.3008313067301869E-2</v>
      </c>
      <c r="K42" s="12">
        <v>7.727001758695845E-2</v>
      </c>
      <c r="L42" s="12">
        <v>8.1083954605780537E-2</v>
      </c>
    </row>
    <row r="43" spans="1:12" s="3" customFormat="1" ht="13.5" x14ac:dyDescent="0.2">
      <c r="C43" s="6"/>
      <c r="D43" s="6"/>
      <c r="E43" s="6"/>
      <c r="F43" s="6"/>
      <c r="G43" s="6"/>
      <c r="H43" s="6"/>
      <c r="I43" s="6"/>
      <c r="J43" s="6"/>
      <c r="K43" s="6"/>
      <c r="L43" s="6"/>
    </row>
    <row r="44" spans="1:12" s="3" customFormat="1" ht="20.25" x14ac:dyDescent="0.2">
      <c r="A44" s="14" t="s">
        <v>30</v>
      </c>
      <c r="C44" s="6"/>
      <c r="D44" s="6"/>
      <c r="E44" s="6"/>
      <c r="F44" s="6"/>
      <c r="G44" s="6"/>
      <c r="H44" s="6"/>
      <c r="I44" s="6"/>
      <c r="J44" s="6"/>
      <c r="K44" s="6"/>
      <c r="L44" s="6"/>
    </row>
    <row r="45" spans="1:12" s="3" customFormat="1" ht="13.5" x14ac:dyDescent="0.2">
      <c r="A45" s="15" t="s">
        <v>31</v>
      </c>
      <c r="B45" s="15"/>
      <c r="C45" s="6">
        <v>115.10305211358505</v>
      </c>
      <c r="D45" s="6">
        <v>165.08937475671968</v>
      </c>
      <c r="E45" s="6">
        <v>231.78487377272634</v>
      </c>
      <c r="F45" s="6">
        <v>273.27548614009135</v>
      </c>
      <c r="G45" s="6">
        <v>349.66736757884735</v>
      </c>
      <c r="H45" s="6">
        <v>442.51812441433219</v>
      </c>
      <c r="I45" s="6">
        <v>554.1994587808432</v>
      </c>
      <c r="J45" s="6">
        <v>687.35192021151113</v>
      </c>
      <c r="K45" s="6">
        <v>861.86724833845165</v>
      </c>
      <c r="L45" s="6">
        <v>938.1699586685429</v>
      </c>
    </row>
    <row r="46" spans="1:12" s="3" customFormat="1" ht="13.5" x14ac:dyDescent="0.2">
      <c r="A46" s="15" t="s">
        <v>32</v>
      </c>
      <c r="B46" s="15"/>
      <c r="C46" s="6">
        <v>596.25847381526705</v>
      </c>
      <c r="D46" s="6">
        <v>685.51844266178205</v>
      </c>
      <c r="E46" s="6">
        <v>735.61110180872197</v>
      </c>
      <c r="F46" s="6">
        <v>833.06879055313311</v>
      </c>
      <c r="G46" s="6">
        <v>984.63868727561839</v>
      </c>
      <c r="H46" s="6">
        <v>1077.6175833700979</v>
      </c>
      <c r="I46" s="6">
        <v>1223.6539829605686</v>
      </c>
      <c r="J46" s="6">
        <v>1176.5875546293175</v>
      </c>
      <c r="K46" s="6">
        <v>1324.1959304161846</v>
      </c>
      <c r="L46" s="6">
        <v>1484.0184023990953</v>
      </c>
    </row>
    <row r="47" spans="1:12" s="3" customFormat="1" ht="13.5" x14ac:dyDescent="0.2">
      <c r="A47" s="15" t="s">
        <v>33</v>
      </c>
      <c r="B47" s="15"/>
      <c r="C47" s="6">
        <v>18.577253706670913</v>
      </c>
      <c r="D47" s="6">
        <v>20.880931719368167</v>
      </c>
      <c r="E47" s="6">
        <v>19.809167082444848</v>
      </c>
      <c r="F47" s="6">
        <v>108.86810998025996</v>
      </c>
      <c r="G47" s="6">
        <v>121.60027937644477</v>
      </c>
      <c r="H47" s="6">
        <v>303.62878360289193</v>
      </c>
      <c r="I47" s="6">
        <v>379.34311389768243</v>
      </c>
      <c r="J47" s="6">
        <v>366.64483731224175</v>
      </c>
      <c r="K47" s="6">
        <v>374.72130346863474</v>
      </c>
      <c r="L47" s="6">
        <v>362.51869698618179</v>
      </c>
    </row>
    <row r="48" spans="1:12" s="3" customFormat="1" ht="13.5" x14ac:dyDescent="0.2">
      <c r="A48" s="3" t="s">
        <v>34</v>
      </c>
      <c r="B48" s="15"/>
      <c r="C48" s="6">
        <v>729.93877963552302</v>
      </c>
      <c r="D48" s="6">
        <v>871.48874913786995</v>
      </c>
      <c r="E48" s="6">
        <v>987.20514266389318</v>
      </c>
      <c r="F48" s="6">
        <v>1215.2123866734844</v>
      </c>
      <c r="G48" s="6">
        <v>1455.9063342309107</v>
      </c>
      <c r="H48" s="6">
        <v>1823.7644913873219</v>
      </c>
      <c r="I48" s="6">
        <v>2157.1965556390942</v>
      </c>
      <c r="J48" s="6">
        <v>2230.5843121530702</v>
      </c>
      <c r="K48" s="6">
        <v>2560.784482223271</v>
      </c>
      <c r="L48" s="6">
        <v>2784.7070580538202</v>
      </c>
    </row>
    <row r="49" spans="1:12" ht="13.5" x14ac:dyDescent="0.2">
      <c r="A49" s="3" t="s">
        <v>35</v>
      </c>
      <c r="B49" s="3"/>
      <c r="C49" s="6"/>
      <c r="D49" s="6"/>
      <c r="E49" s="6"/>
      <c r="F49" s="6"/>
      <c r="G49" s="6"/>
      <c r="H49" s="6"/>
      <c r="I49" s="6"/>
      <c r="J49" s="6"/>
      <c r="K49" s="6"/>
      <c r="L49" s="6"/>
    </row>
    <row r="50" spans="1:12" s="3" customFormat="1" ht="13.5" x14ac:dyDescent="0.2">
      <c r="A50" s="1"/>
      <c r="B50" s="1"/>
      <c r="C50" s="1"/>
      <c r="D50" s="1"/>
      <c r="E50" s="1"/>
      <c r="F50" s="1"/>
      <c r="G50" s="1"/>
      <c r="H50" s="1"/>
      <c r="I50" s="1"/>
      <c r="J50" s="1"/>
      <c r="K50" s="1"/>
      <c r="L50" s="1"/>
    </row>
    <row r="51" spans="1:12" ht="20.25" x14ac:dyDescent="0.2">
      <c r="A51" s="16" t="s">
        <v>36</v>
      </c>
      <c r="B51" s="15"/>
      <c r="C51" s="6"/>
      <c r="D51" s="6"/>
      <c r="E51" s="6"/>
      <c r="F51" s="6"/>
      <c r="G51" s="6"/>
      <c r="H51" s="6"/>
      <c r="I51" s="6"/>
      <c r="J51" s="6"/>
      <c r="K51" s="6"/>
      <c r="L51" s="6"/>
    </row>
    <row r="52" spans="1:12" ht="13.5" x14ac:dyDescent="0.2">
      <c r="A52" s="15" t="s">
        <v>37</v>
      </c>
      <c r="B52" s="15"/>
      <c r="C52" s="6">
        <v>0</v>
      </c>
      <c r="D52" s="6">
        <v>0</v>
      </c>
      <c r="E52" s="6">
        <v>0</v>
      </c>
      <c r="F52" s="6">
        <v>0</v>
      </c>
      <c r="G52" s="6">
        <v>0</v>
      </c>
      <c r="H52" s="6">
        <v>0</v>
      </c>
      <c r="I52" s="6">
        <v>0</v>
      </c>
      <c r="J52" s="6">
        <v>0</v>
      </c>
      <c r="K52" s="6">
        <v>0</v>
      </c>
      <c r="L52" s="6">
        <v>0</v>
      </c>
    </row>
    <row r="53" spans="1:12" s="3" customFormat="1" ht="13.5" x14ac:dyDescent="0.2">
      <c r="A53" s="15" t="s">
        <v>38</v>
      </c>
      <c r="B53" s="15"/>
      <c r="C53" s="6">
        <v>0</v>
      </c>
      <c r="D53" s="6">
        <v>0</v>
      </c>
      <c r="E53" s="6">
        <v>0</v>
      </c>
      <c r="F53" s="6">
        <v>0</v>
      </c>
      <c r="G53" s="6">
        <v>0</v>
      </c>
      <c r="H53" s="6">
        <v>0</v>
      </c>
      <c r="I53" s="6">
        <v>0</v>
      </c>
      <c r="J53" s="6">
        <v>0</v>
      </c>
      <c r="K53" s="6">
        <v>0</v>
      </c>
      <c r="L53" s="6">
        <v>0</v>
      </c>
    </row>
    <row r="54" spans="1:12" s="3" customFormat="1" ht="13.5" x14ac:dyDescent="0.2">
      <c r="A54" s="15"/>
      <c r="B54" s="15"/>
      <c r="C54" s="6"/>
      <c r="D54" s="6"/>
      <c r="E54" s="6"/>
      <c r="F54" s="6"/>
      <c r="G54" s="6"/>
      <c r="H54" s="6"/>
      <c r="I54" s="6"/>
      <c r="J54" s="6"/>
      <c r="K54" s="6"/>
      <c r="L54" s="6"/>
    </row>
    <row r="55" spans="1:12" s="3" customFormat="1" ht="13.5" x14ac:dyDescent="0.2">
      <c r="A55" s="8" t="s">
        <v>39</v>
      </c>
      <c r="B55" s="15"/>
      <c r="C55" s="9">
        <v>729.93877963552302</v>
      </c>
      <c r="D55" s="9">
        <v>871.48874913786995</v>
      </c>
      <c r="E55" s="9">
        <v>987.20514266389318</v>
      </c>
      <c r="F55" s="9">
        <v>1215.2123866734844</v>
      </c>
      <c r="G55" s="9">
        <v>1455.9063342309107</v>
      </c>
      <c r="H55" s="9">
        <v>1823.7644913873219</v>
      </c>
      <c r="I55" s="9">
        <v>2157.1965556390942</v>
      </c>
      <c r="J55" s="9">
        <v>2230.5843121530702</v>
      </c>
      <c r="K55" s="9">
        <v>2560.784482223271</v>
      </c>
      <c r="L55" s="9">
        <v>2784.7070580538202</v>
      </c>
    </row>
    <row r="57" spans="1:12" s="3" customFormat="1" ht="20.25" x14ac:dyDescent="0.2">
      <c r="A57" s="16" t="s">
        <v>40</v>
      </c>
      <c r="C57" s="6"/>
      <c r="D57" s="6"/>
      <c r="E57" s="6"/>
      <c r="F57" s="6"/>
      <c r="G57" s="6"/>
      <c r="H57" s="6"/>
      <c r="I57" s="6"/>
      <c r="J57" s="6"/>
      <c r="K57" s="6"/>
      <c r="L57" s="6"/>
    </row>
    <row r="58" spans="1:12" s="3" customFormat="1" ht="13.5" x14ac:dyDescent="0.2">
      <c r="A58" s="3" t="s">
        <v>41</v>
      </c>
      <c r="C58" s="6">
        <v>38719.211259195559</v>
      </c>
      <c r="D58" s="6">
        <v>37401.001910767176</v>
      </c>
      <c r="E58" s="6">
        <v>37056.595108436035</v>
      </c>
      <c r="F58" s="6">
        <v>35896.433887455816</v>
      </c>
      <c r="G58" s="6">
        <v>38013.462071271621</v>
      </c>
      <c r="H58" s="6">
        <v>34865.043016145988</v>
      </c>
      <c r="I58" s="6">
        <v>38143.473965797268</v>
      </c>
      <c r="J58" s="6">
        <v>36688.786976306481</v>
      </c>
      <c r="K58" s="6">
        <v>34466.892786089615</v>
      </c>
      <c r="L58" s="6">
        <v>35447.621863475681</v>
      </c>
    </row>
    <row r="59" spans="1:12" s="3" customFormat="1" ht="13.5" x14ac:dyDescent="0.2">
      <c r="A59" s="1"/>
      <c r="B59" s="1"/>
      <c r="C59" s="1"/>
      <c r="D59" s="1"/>
      <c r="E59" s="1"/>
      <c r="F59" s="1"/>
      <c r="G59" s="1"/>
      <c r="H59" s="1"/>
      <c r="I59" s="1"/>
      <c r="J59" s="1"/>
      <c r="K59" s="1"/>
      <c r="L59" s="1"/>
    </row>
    <row r="60" spans="1:12" s="3" customFormat="1" ht="20.25" x14ac:dyDescent="0.2">
      <c r="A60" s="16" t="s">
        <v>42</v>
      </c>
      <c r="B60" s="1"/>
      <c r="C60" s="1"/>
      <c r="D60" s="1"/>
      <c r="E60" s="1"/>
      <c r="F60" s="1"/>
      <c r="G60" s="1"/>
      <c r="H60" s="1"/>
      <c r="I60" s="1"/>
      <c r="J60" s="1"/>
      <c r="K60" s="1"/>
      <c r="L60" s="1"/>
    </row>
    <row r="61" spans="1:12" s="3" customFormat="1" ht="13.5" x14ac:dyDescent="0.2">
      <c r="A61" s="1" t="s">
        <v>43</v>
      </c>
      <c r="B61" s="1"/>
      <c r="C61" s="6">
        <v>38724.326138857774</v>
      </c>
      <c r="D61" s="6">
        <v>37407.242241266926</v>
      </c>
      <c r="E61" s="6">
        <v>37063.109334349087</v>
      </c>
      <c r="F61" s="6">
        <v>35904.459781285914</v>
      </c>
      <c r="G61" s="6">
        <v>38023.603529159642</v>
      </c>
      <c r="H61" s="6">
        <v>34876.592074628345</v>
      </c>
      <c r="I61" s="6">
        <v>38159.934985157954</v>
      </c>
      <c r="J61" s="6">
        <v>36707.000758030474</v>
      </c>
      <c r="K61" s="6">
        <v>34489.487370179246</v>
      </c>
      <c r="L61" s="6">
        <v>35473.724406984933</v>
      </c>
    </row>
    <row r="62" spans="1:12" s="3" customFormat="1" ht="13.5" x14ac:dyDescent="0.2">
      <c r="A62" s="8" t="s">
        <v>44</v>
      </c>
      <c r="C62" s="6">
        <v>38724.326138857774</v>
      </c>
      <c r="D62" s="6">
        <v>37407.242241266926</v>
      </c>
      <c r="E62" s="6">
        <v>37063.109334349087</v>
      </c>
      <c r="F62" s="6">
        <v>35904.459781285914</v>
      </c>
      <c r="G62" s="6">
        <v>38023.603529159642</v>
      </c>
      <c r="H62" s="6">
        <v>34876.592074628345</v>
      </c>
      <c r="I62" s="6">
        <v>38159.934985157954</v>
      </c>
      <c r="J62" s="6">
        <v>36707.000758030474</v>
      </c>
      <c r="K62" s="6">
        <v>34489.487370179246</v>
      </c>
      <c r="L62" s="6">
        <v>35473.724406984933</v>
      </c>
    </row>
    <row r="63" spans="1:12" s="4" customFormat="1" ht="20.25" x14ac:dyDescent="0.2">
      <c r="A63" s="3"/>
      <c r="B63" s="3"/>
      <c r="C63" s="3"/>
      <c r="D63" s="3"/>
      <c r="E63" s="3"/>
      <c r="F63" s="3"/>
      <c r="G63" s="3"/>
      <c r="H63" s="3"/>
      <c r="I63" s="3"/>
      <c r="J63" s="3"/>
      <c r="K63" s="3"/>
      <c r="L63" s="3"/>
    </row>
    <row r="64" spans="1:12" s="3" customFormat="1" ht="21" thickBot="1" x14ac:dyDescent="0.25">
      <c r="A64" s="10" t="s">
        <v>45</v>
      </c>
      <c r="B64" s="11"/>
      <c r="C64" s="12">
        <v>1.8849618635534339E-2</v>
      </c>
      <c r="D64" s="12">
        <v>2.3297326852297625E-2</v>
      </c>
      <c r="E64" s="12">
        <v>2.6635788534584124E-2</v>
      </c>
      <c r="F64" s="12">
        <v>3.3845722622649684E-2</v>
      </c>
      <c r="G64" s="12">
        <v>3.8289541208644293E-2</v>
      </c>
      <c r="H64" s="12">
        <v>5.2291935160547261E-2</v>
      </c>
      <c r="I64" s="12">
        <v>5.6530404375115445E-2</v>
      </c>
      <c r="J64" s="12">
        <v>6.0767272348315741E-2</v>
      </c>
      <c r="K64" s="12">
        <v>7.4248261643848332E-2</v>
      </c>
      <c r="L64" s="12">
        <v>7.8500555118072093E-2</v>
      </c>
    </row>
    <row r="65" spans="1:27" s="3" customFormat="1" ht="15" customHeight="1" x14ac:dyDescent="0.2">
      <c r="A65" s="3" t="s">
        <v>63</v>
      </c>
    </row>
    <row r="66" spans="1:27" s="3" customFormat="1" ht="22.5" customHeight="1" x14ac:dyDescent="0.2">
      <c r="J66" s="144" t="s">
        <v>47</v>
      </c>
      <c r="K66" s="144"/>
      <c r="L66" s="144"/>
      <c r="M66" s="144"/>
      <c r="N66" s="144"/>
      <c r="O66" s="144"/>
      <c r="P66" s="144"/>
      <c r="Q66" s="144"/>
      <c r="R66" s="17"/>
      <c r="S66" s="5"/>
      <c r="AA66" s="8"/>
    </row>
    <row r="67" spans="1:27" s="3" customFormat="1" ht="22.5" customHeight="1" x14ac:dyDescent="0.2">
      <c r="D67" s="18" t="s">
        <v>48</v>
      </c>
      <c r="E67" s="19"/>
      <c r="F67" s="20"/>
      <c r="G67" s="20"/>
      <c r="H67" s="20"/>
      <c r="I67" s="21"/>
      <c r="J67" s="144" t="s">
        <v>49</v>
      </c>
      <c r="K67" s="144"/>
      <c r="L67" s="144" t="s">
        <v>50</v>
      </c>
      <c r="M67" s="144"/>
      <c r="N67" s="144" t="s">
        <v>51</v>
      </c>
      <c r="O67" s="144"/>
      <c r="P67" s="144" t="s">
        <v>52</v>
      </c>
      <c r="Q67" s="144"/>
      <c r="R67" s="22"/>
      <c r="S67" s="23" t="s">
        <v>53</v>
      </c>
    </row>
    <row r="68" spans="1:27" s="3" customFormat="1" ht="22.5" customHeight="1" x14ac:dyDescent="0.2">
      <c r="D68" s="24">
        <v>2.1999999999999999E-2</v>
      </c>
      <c r="J68" s="143">
        <v>4.36E-2</v>
      </c>
      <c r="K68" s="143"/>
      <c r="L68" s="143">
        <v>5.4400000000000004E-2</v>
      </c>
      <c r="M68" s="143"/>
      <c r="N68" s="143">
        <v>7.0599999999999996E-2</v>
      </c>
      <c r="O68" s="143"/>
      <c r="P68" s="143">
        <v>9.2200000000000004E-2</v>
      </c>
      <c r="Q68" s="143"/>
      <c r="R68" s="26"/>
      <c r="S68" s="27">
        <v>0.13</v>
      </c>
    </row>
    <row r="69" spans="1:27" s="28" customFormat="1" ht="15" customHeight="1" x14ac:dyDescent="0.2"/>
    <row r="72" spans="1:27" ht="15" customHeight="1" x14ac:dyDescent="0.2">
      <c r="A72" s="3"/>
      <c r="B72" s="3"/>
      <c r="C72" s="6"/>
      <c r="D72" s="6"/>
      <c r="E72" s="6"/>
      <c r="F72" s="6"/>
      <c r="G72" s="6"/>
      <c r="H72" s="6"/>
      <c r="I72" s="6"/>
      <c r="J72" s="6"/>
      <c r="K72" s="6"/>
      <c r="L72" s="6"/>
      <c r="M72" s="6"/>
      <c r="N72" s="6"/>
      <c r="O72" s="6"/>
      <c r="P72" s="6"/>
      <c r="Q72" s="6"/>
      <c r="R72" s="6"/>
      <c r="S72" s="6"/>
    </row>
    <row r="73" spans="1:27" s="28" customFormat="1" ht="15" customHeight="1" x14ac:dyDescent="0.2"/>
    <row r="74" spans="1:27" s="28" customFormat="1" ht="15" customHeight="1" x14ac:dyDescent="0.2"/>
    <row r="75" spans="1:27" s="28" customFormat="1" ht="15" customHeight="1" x14ac:dyDescent="0.2"/>
    <row r="76" spans="1:27" s="28" customFormat="1" ht="15" customHeight="1" x14ac:dyDescent="0.2"/>
    <row r="77" spans="1:27" s="28" customFormat="1" ht="15" customHeight="1" x14ac:dyDescent="0.2"/>
    <row r="78" spans="1:27" s="28" customFormat="1" ht="15" customHeight="1" x14ac:dyDescent="0.2"/>
    <row r="79" spans="1:27" s="28" customFormat="1" ht="15" customHeight="1" x14ac:dyDescent="0.2">
      <c r="T79" s="29"/>
    </row>
    <row r="80" spans="1:27" s="28" customFormat="1" ht="15" customHeight="1" x14ac:dyDescent="0.2"/>
    <row r="81" spans="1:1" s="28" customFormat="1" ht="13.5" x14ac:dyDescent="0.2"/>
    <row r="82" spans="1:1" s="28" customFormat="1" ht="13.5" x14ac:dyDescent="0.2"/>
    <row r="83" spans="1:1" s="28" customFormat="1" ht="13.5" x14ac:dyDescent="0.2"/>
    <row r="84" spans="1:1" s="28" customFormat="1" ht="13.5" x14ac:dyDescent="0.2"/>
    <row r="85" spans="1:1" s="3" customFormat="1" ht="13.5" x14ac:dyDescent="0.2"/>
    <row r="86" spans="1:1" s="3" customFormat="1" ht="13.5" x14ac:dyDescent="0.2"/>
    <row r="87" spans="1:1" s="3" customFormat="1" ht="13.5" x14ac:dyDescent="0.2"/>
    <row r="88" spans="1:1" s="3" customFormat="1" ht="13.5" x14ac:dyDescent="0.2"/>
    <row r="90" spans="1:1" s="28" customFormat="1" ht="13.5" x14ac:dyDescent="0.2">
      <c r="A90" s="30"/>
    </row>
    <row r="98" s="28" customFormat="1" ht="13.5" x14ac:dyDescent="0.2"/>
    <row r="99" s="28" customFormat="1" ht="13.5" x14ac:dyDescent="0.2"/>
    <row r="100" s="28" customFormat="1" ht="13.5" x14ac:dyDescent="0.2"/>
    <row r="101" s="28" customFormat="1" ht="13.5" x14ac:dyDescent="0.2"/>
    <row r="200" spans="1:2" s="3" customFormat="1" ht="13.5" x14ac:dyDescent="0.2">
      <c r="A200" s="31">
        <v>41.868000000000002</v>
      </c>
      <c r="B200" s="8" t="s">
        <v>54</v>
      </c>
    </row>
    <row r="201" spans="1:2" s="3" customFormat="1" ht="13.5" x14ac:dyDescent="0.2">
      <c r="A201" s="31">
        <v>10</v>
      </c>
      <c r="B201" s="8" t="s">
        <v>55</v>
      </c>
    </row>
    <row r="202" spans="1:2" s="3" customFormat="1" ht="13.5" x14ac:dyDescent="0.2">
      <c r="A202" s="31">
        <v>1</v>
      </c>
      <c r="B202" s="8" t="s">
        <v>56</v>
      </c>
    </row>
    <row r="203" spans="1:2" s="3" customFormat="1" ht="13.5" x14ac:dyDescent="0.2">
      <c r="A203" s="31">
        <v>11.63</v>
      </c>
      <c r="B203" s="8" t="s">
        <v>57</v>
      </c>
    </row>
    <row r="204" spans="1:2" s="3" customFormat="1" ht="13.5" x14ac:dyDescent="0.2">
      <c r="A204" s="31">
        <v>39.68</v>
      </c>
      <c r="B204" s="8" t="s">
        <v>58</v>
      </c>
    </row>
  </sheetData>
  <mergeCells count="10">
    <mergeCell ref="J68:K68"/>
    <mergeCell ref="L68:M68"/>
    <mergeCell ref="N68:O68"/>
    <mergeCell ref="P68:Q68"/>
    <mergeCell ref="H1:K2"/>
    <mergeCell ref="J66:Q66"/>
    <mergeCell ref="J67:K67"/>
    <mergeCell ref="L67:M67"/>
    <mergeCell ref="N67:O67"/>
    <mergeCell ref="P67:Q6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A204"/>
  <sheetViews>
    <sheetView workbookViewId="0"/>
  </sheetViews>
  <sheetFormatPr defaultRowHeight="12.75" x14ac:dyDescent="0.2"/>
  <cols>
    <col min="1" max="19" width="11.42578125" style="1" customWidth="1"/>
    <col min="20" max="26" width="9.140625" style="1"/>
    <col min="27" max="27" width="11.28515625" style="1" bestFit="1" customWidth="1"/>
    <col min="28" max="16384" width="9.140625" style="1"/>
  </cols>
  <sheetData>
    <row r="1" spans="1:27" ht="12.75" customHeight="1" x14ac:dyDescent="0.2">
      <c r="A1" s="88" t="s">
        <v>135</v>
      </c>
      <c r="H1" s="142" t="s">
        <v>64</v>
      </c>
      <c r="I1" s="142"/>
      <c r="J1" s="142"/>
      <c r="K1" s="142"/>
      <c r="AA1" s="2">
        <v>1</v>
      </c>
    </row>
    <row r="2" spans="1:27" ht="12.75" customHeight="1" x14ac:dyDescent="0.2">
      <c r="A2" s="102"/>
      <c r="B2" s="103"/>
      <c r="H2" s="142"/>
      <c r="I2" s="142"/>
      <c r="J2" s="142"/>
      <c r="K2" s="142"/>
    </row>
    <row r="4" spans="1:27" s="3" customFormat="1" ht="22.5" customHeight="1" x14ac:dyDescent="0.2"/>
    <row r="5" spans="1:27" s="4" customFormat="1" ht="27" customHeight="1" x14ac:dyDescent="0.2">
      <c r="C5" s="5">
        <v>2004</v>
      </c>
      <c r="D5" s="5">
        <v>2005</v>
      </c>
      <c r="E5" s="5">
        <v>2006</v>
      </c>
      <c r="F5" s="5">
        <v>2007</v>
      </c>
      <c r="G5" s="5">
        <v>2008</v>
      </c>
      <c r="H5" s="5">
        <v>2009</v>
      </c>
      <c r="I5" s="5">
        <v>2010</v>
      </c>
      <c r="J5" s="5">
        <v>2011</v>
      </c>
      <c r="K5" s="5">
        <v>2012</v>
      </c>
      <c r="L5" s="5">
        <v>2013</v>
      </c>
    </row>
    <row r="6" spans="1:27" s="4" customFormat="1" ht="27" customHeight="1" x14ac:dyDescent="0.2">
      <c r="A6" s="5" t="s">
        <v>1</v>
      </c>
    </row>
    <row r="7" spans="1:27" s="3" customFormat="1" ht="15" customHeight="1" x14ac:dyDescent="0.2">
      <c r="A7" s="3" t="s">
        <v>2</v>
      </c>
      <c r="C7" s="6">
        <v>278.32281417071255</v>
      </c>
      <c r="D7" s="6">
        <v>290.80387625957553</v>
      </c>
      <c r="E7" s="6">
        <v>299.72384841298134</v>
      </c>
      <c r="F7" s="6">
        <v>306.69003200878643</v>
      </c>
      <c r="G7" s="6">
        <v>325.08992027026699</v>
      </c>
      <c r="H7" s="6">
        <v>336.63199131066062</v>
      </c>
      <c r="I7" s="6">
        <v>352.85550378017433</v>
      </c>
      <c r="J7" s="6">
        <v>353.78023465736362</v>
      </c>
      <c r="K7" s="6">
        <v>355.94780404068473</v>
      </c>
      <c r="L7" s="6">
        <v>368.12238260400909</v>
      </c>
    </row>
    <row r="8" spans="1:27" s="3" customFormat="1" ht="15" customHeight="1" x14ac:dyDescent="0.2">
      <c r="A8" s="3" t="s">
        <v>3</v>
      </c>
      <c r="C8" s="6">
        <v>8.5984522785898534E-2</v>
      </c>
      <c r="D8" s="6">
        <v>0.46431642304385201</v>
      </c>
      <c r="E8" s="6">
        <v>1.7387981274481703</v>
      </c>
      <c r="F8" s="6">
        <v>3.5076627383541554</v>
      </c>
      <c r="G8" s="6">
        <v>9.8148186984879313</v>
      </c>
      <c r="H8" s="6">
        <v>23.938613014975225</v>
      </c>
      <c r="I8" s="6">
        <v>51.959292274199143</v>
      </c>
      <c r="J8" s="6">
        <v>68.997313069716299</v>
      </c>
      <c r="K8" s="6">
        <v>89.358951190917352</v>
      </c>
      <c r="L8" s="6">
        <v>104.92122494873999</v>
      </c>
    </row>
    <row r="9" spans="1:27" s="3" customFormat="1" ht="15" customHeight="1" x14ac:dyDescent="0.2">
      <c r="A9" s="3" t="s">
        <v>4</v>
      </c>
      <c r="C9" s="6">
        <v>0</v>
      </c>
      <c r="D9" s="6">
        <v>0</v>
      </c>
      <c r="E9" s="6">
        <v>0</v>
      </c>
      <c r="F9" s="6">
        <v>5.1590713671539118E-3</v>
      </c>
      <c r="G9" s="6">
        <v>1.4359415305245057E-2</v>
      </c>
      <c r="H9" s="6">
        <v>0.28091143594153051</v>
      </c>
      <c r="I9" s="6">
        <v>1.2781599312123817</v>
      </c>
      <c r="J9" s="6">
        <v>8.6725709372312991</v>
      </c>
      <c r="K9" s="6">
        <v>69.979965606190873</v>
      </c>
      <c r="L9" s="6">
        <v>117.01281169389509</v>
      </c>
    </row>
    <row r="10" spans="1:27" s="3" customFormat="1" ht="15" customHeight="1" x14ac:dyDescent="0.2">
      <c r="A10" s="3" t="s">
        <v>5</v>
      </c>
      <c r="C10" s="6">
        <v>0</v>
      </c>
      <c r="D10" s="6">
        <v>0</v>
      </c>
      <c r="E10" s="6">
        <v>0</v>
      </c>
      <c r="F10" s="6">
        <v>0</v>
      </c>
      <c r="G10" s="6">
        <v>1.335511607910576</v>
      </c>
      <c r="H10" s="6">
        <v>0.47291487532244197</v>
      </c>
      <c r="I10" s="6">
        <v>1.6972484952708511</v>
      </c>
      <c r="J10" s="6">
        <v>3.1981083404987105</v>
      </c>
      <c r="K10" s="6">
        <v>5.6105760963026654</v>
      </c>
      <c r="L10" s="6">
        <v>8.1651762682717113</v>
      </c>
    </row>
    <row r="11" spans="1:27" s="3" customFormat="1" ht="15" customHeight="1" x14ac:dyDescent="0.2">
      <c r="A11" s="3" t="s">
        <v>6</v>
      </c>
      <c r="C11" s="6">
        <v>0</v>
      </c>
      <c r="D11" s="6">
        <v>7.8660685493648233E-15</v>
      </c>
      <c r="E11" s="6">
        <v>-4.2766974637323312E-15</v>
      </c>
      <c r="F11" s="6">
        <v>1.119291914336196E-14</v>
      </c>
      <c r="G11" s="6">
        <v>-6.2623070004651987E-15</v>
      </c>
      <c r="H11" s="6">
        <v>0.16354256233880202</v>
      </c>
      <c r="I11" s="7">
        <v>1.3327601031814404</v>
      </c>
      <c r="J11" s="6">
        <v>1.59441100601896</v>
      </c>
      <c r="K11" s="6">
        <v>4.952708512471609E-2</v>
      </c>
      <c r="L11" s="6">
        <v>1.44041272570935</v>
      </c>
    </row>
    <row r="12" spans="1:27" s="3" customFormat="1" ht="15" customHeight="1" x14ac:dyDescent="0.2">
      <c r="A12" s="8" t="s">
        <v>7</v>
      </c>
      <c r="B12" s="8"/>
      <c r="C12" s="9">
        <v>278.40879869349845</v>
      </c>
      <c r="D12" s="9">
        <v>291.26819268261937</v>
      </c>
      <c r="E12" s="9">
        <v>301.46264654042949</v>
      </c>
      <c r="F12" s="9">
        <v>310.20285381850772</v>
      </c>
      <c r="G12" s="9">
        <v>336.25460999197077</v>
      </c>
      <c r="H12" s="9">
        <v>361.48797319923858</v>
      </c>
      <c r="I12" s="9">
        <v>409.12296458403813</v>
      </c>
      <c r="J12" s="9">
        <v>436.2426380108289</v>
      </c>
      <c r="K12" s="9">
        <v>520.94682401922034</v>
      </c>
      <c r="L12" s="9">
        <v>599.66200824062525</v>
      </c>
    </row>
    <row r="13" spans="1:27" s="3" customFormat="1" ht="15" customHeight="1" x14ac:dyDescent="0.2">
      <c r="A13" s="3" t="s">
        <v>8</v>
      </c>
    </row>
    <row r="14" spans="1:27" s="3" customFormat="1" ht="15" customHeight="1" x14ac:dyDescent="0.2"/>
    <row r="15" spans="1:27" s="4" customFormat="1" ht="27" customHeight="1" x14ac:dyDescent="0.2">
      <c r="A15" s="5" t="s">
        <v>9</v>
      </c>
    </row>
    <row r="16" spans="1:27" s="3" customFormat="1" ht="15" customHeight="1" x14ac:dyDescent="0.2">
      <c r="A16" s="8" t="s">
        <v>10</v>
      </c>
      <c r="C16" s="9">
        <v>3056.491831470335</v>
      </c>
      <c r="D16" s="9">
        <v>3129.0627687016336</v>
      </c>
      <c r="E16" s="9">
        <v>3246.6895958727428</v>
      </c>
      <c r="F16" s="9">
        <v>3307.1367153912297</v>
      </c>
      <c r="G16" s="9">
        <v>3374.0326741186586</v>
      </c>
      <c r="H16" s="9">
        <v>3207.910576096303</v>
      </c>
      <c r="I16" s="9">
        <v>3230.5245055889941</v>
      </c>
      <c r="J16" s="9">
        <v>3384.5227858985386</v>
      </c>
      <c r="K16" s="9">
        <v>3290.713671539123</v>
      </c>
      <c r="L16" s="9">
        <v>3171.7970765262257</v>
      </c>
    </row>
    <row r="17" spans="1:12" s="3" customFormat="1" ht="13.5" x14ac:dyDescent="0.2"/>
    <row r="18" spans="1:12" s="4" customFormat="1" ht="21" thickBot="1" x14ac:dyDescent="0.25">
      <c r="A18" s="10" t="s">
        <v>11</v>
      </c>
      <c r="B18" s="11"/>
      <c r="C18" s="12">
        <v>9.1087695974495383E-2</v>
      </c>
      <c r="D18" s="12">
        <v>9.30848034101526E-2</v>
      </c>
      <c r="E18" s="12">
        <v>9.2852315454996032E-2</v>
      </c>
      <c r="F18" s="12">
        <v>9.3798013361480026E-2</v>
      </c>
      <c r="G18" s="12">
        <v>9.9659559485387864E-2</v>
      </c>
      <c r="H18" s="12">
        <v>0.11268642458205061</v>
      </c>
      <c r="I18" s="12">
        <v>0.12664289154167743</v>
      </c>
      <c r="J18" s="12">
        <v>0.12889339667867333</v>
      </c>
      <c r="K18" s="12">
        <v>0.15830815926794525</v>
      </c>
      <c r="L18" s="12">
        <v>0.1890606472521815</v>
      </c>
    </row>
    <row r="19" spans="1:12" s="3" customFormat="1" ht="13.5" x14ac:dyDescent="0.2"/>
    <row r="20" spans="1:12" s="4" customFormat="1" ht="20.25" x14ac:dyDescent="0.2">
      <c r="A20" s="5" t="s">
        <v>12</v>
      </c>
    </row>
    <row r="21" spans="1:12" s="3" customFormat="1" ht="13.5" x14ac:dyDescent="0.2">
      <c r="A21" s="3" t="s">
        <v>13</v>
      </c>
      <c r="C21" s="6">
        <v>4.5571797076526224</v>
      </c>
      <c r="D21" s="6">
        <v>4.2132416165090287</v>
      </c>
      <c r="E21" s="6">
        <v>4.3852106620808247</v>
      </c>
      <c r="F21" s="6">
        <v>4.6431642304385212</v>
      </c>
      <c r="G21" s="6">
        <v>4.4711951848667244</v>
      </c>
      <c r="H21" s="6">
        <v>6.7067927773000857</v>
      </c>
      <c r="I21" s="6">
        <v>6.6208082545141869</v>
      </c>
      <c r="J21" s="6">
        <v>7.222699914015478</v>
      </c>
      <c r="K21" s="6">
        <v>3.4393809114359413</v>
      </c>
      <c r="L21" s="6">
        <v>4.5571797076526224</v>
      </c>
    </row>
    <row r="22" spans="1:12" s="3" customFormat="1" ht="13.5" x14ac:dyDescent="0.2">
      <c r="A22" s="3" t="s">
        <v>14</v>
      </c>
      <c r="C22" s="6">
        <v>38.263112639724845</v>
      </c>
      <c r="D22" s="6">
        <v>38.779019776440236</v>
      </c>
      <c r="E22" s="6">
        <v>35.683576956147895</v>
      </c>
      <c r="F22" s="6">
        <v>34.135855546001721</v>
      </c>
      <c r="G22" s="6">
        <v>32.072226999140156</v>
      </c>
      <c r="H22" s="6">
        <v>33.447979363714531</v>
      </c>
      <c r="I22" s="6">
        <v>27.687016337059326</v>
      </c>
      <c r="J22" s="6">
        <v>24.333619948409286</v>
      </c>
      <c r="K22" s="6">
        <v>22.52794496990542</v>
      </c>
      <c r="L22" s="6">
        <v>19.260533104041272</v>
      </c>
    </row>
    <row r="23" spans="1:12" s="3" customFormat="1" ht="13.5" x14ac:dyDescent="0.2">
      <c r="A23" s="3" t="s">
        <v>15</v>
      </c>
      <c r="C23" s="6">
        <v>0</v>
      </c>
      <c r="D23" s="6">
        <v>0</v>
      </c>
      <c r="E23" s="6">
        <v>5.4284895385497274</v>
      </c>
      <c r="F23" s="6">
        <v>2.3231967134804625</v>
      </c>
      <c r="G23" s="6">
        <v>4.1803764211330847</v>
      </c>
      <c r="H23" s="6">
        <v>3.7470944396675265</v>
      </c>
      <c r="I23" s="6">
        <v>13.408788645266075</v>
      </c>
      <c r="J23" s="6">
        <v>17.185678800038215</v>
      </c>
      <c r="K23" s="6">
        <v>85.928394000191076</v>
      </c>
      <c r="L23" s="6">
        <v>104.26</v>
      </c>
    </row>
    <row r="24" spans="1:12" s="3" customFormat="1" ht="13.5" x14ac:dyDescent="0.2">
      <c r="A24" s="3" t="s">
        <v>16</v>
      </c>
      <c r="C24" s="6">
        <v>0</v>
      </c>
      <c r="D24" s="6">
        <v>0</v>
      </c>
      <c r="E24" s="6">
        <v>5.4284895385497274</v>
      </c>
      <c r="F24" s="6">
        <v>2.3231967134804625</v>
      </c>
      <c r="G24" s="6">
        <v>4.1803764211330847</v>
      </c>
      <c r="H24" s="6">
        <v>3.7470944396675265</v>
      </c>
      <c r="I24" s="7">
        <v>13.408788645266075</v>
      </c>
      <c r="J24" s="6">
        <v>0</v>
      </c>
      <c r="K24" s="6">
        <v>0</v>
      </c>
      <c r="L24" s="6">
        <v>104.26</v>
      </c>
    </row>
    <row r="25" spans="1:12" s="3" customFormat="1" ht="13.5" x14ac:dyDescent="0.2">
      <c r="A25" s="8" t="s">
        <v>17</v>
      </c>
      <c r="C25" s="9">
        <v>7.1142997450944634</v>
      </c>
      <c r="D25" s="9">
        <v>7.0650232100635071</v>
      </c>
      <c r="E25" s="9">
        <v>12.111619602123314</v>
      </c>
      <c r="F25" s="9">
        <v>9.1133772987124413</v>
      </c>
      <c r="G25" s="9">
        <v>10.819498457957854</v>
      </c>
      <c r="H25" s="9">
        <v>11.824378309904652</v>
      </c>
      <c r="I25" s="9">
        <v>20.921677242831372</v>
      </c>
      <c r="J25" s="9">
        <v>8.0547626040831659</v>
      </c>
      <c r="K25" s="9">
        <v>6.1296379865495876</v>
      </c>
      <c r="L25" s="9">
        <v>110.9183883608008</v>
      </c>
    </row>
    <row r="26" spans="1:12" s="3" customFormat="1" ht="13.5" x14ac:dyDescent="0.2">
      <c r="C26" s="6"/>
      <c r="D26" s="6"/>
      <c r="E26" s="6"/>
      <c r="F26" s="6"/>
      <c r="G26" s="6"/>
      <c r="H26" s="6"/>
      <c r="I26" s="6"/>
      <c r="J26" s="6"/>
      <c r="K26" s="6"/>
      <c r="L26" s="6"/>
    </row>
    <row r="27" spans="1:12" s="4" customFormat="1" ht="20.25" x14ac:dyDescent="0.2">
      <c r="A27" s="5" t="s">
        <v>18</v>
      </c>
      <c r="C27" s="13"/>
      <c r="D27" s="13"/>
      <c r="E27" s="13"/>
      <c r="F27" s="13"/>
      <c r="G27" s="13"/>
      <c r="H27" s="13"/>
      <c r="I27" s="13"/>
      <c r="J27" s="13"/>
      <c r="K27" s="13"/>
      <c r="L27" s="13"/>
    </row>
    <row r="28" spans="1:12" s="3" customFormat="1" ht="13.5" x14ac:dyDescent="0.2">
      <c r="A28" s="8" t="s">
        <v>19</v>
      </c>
      <c r="C28" s="9">
        <v>1875.0549345562242</v>
      </c>
      <c r="D28" s="9">
        <v>2021.0662080825452</v>
      </c>
      <c r="E28" s="9">
        <v>2148.869781217159</v>
      </c>
      <c r="F28" s="9">
        <v>2053.0683959109583</v>
      </c>
      <c r="G28" s="9">
        <v>2224.2052163943822</v>
      </c>
      <c r="H28" s="9">
        <v>2170.8962298175215</v>
      </c>
      <c r="I28" s="9">
        <v>2108.9805857217925</v>
      </c>
      <c r="J28" s="9">
        <v>2136.7089423903699</v>
      </c>
      <c r="K28" s="9">
        <v>2278.9445399828028</v>
      </c>
      <c r="L28" s="9">
        <v>1970.5827285755229</v>
      </c>
    </row>
    <row r="29" spans="1:12" s="3" customFormat="1" ht="13.5" x14ac:dyDescent="0.2"/>
    <row r="30" spans="1:12" s="4" customFormat="1" ht="21" thickBot="1" x14ac:dyDescent="0.25">
      <c r="A30" s="10" t="s">
        <v>20</v>
      </c>
      <c r="B30" s="11"/>
      <c r="C30" s="12">
        <v>3.794182033807041E-3</v>
      </c>
      <c r="D30" s="12">
        <v>3.4956911266980891E-3</v>
      </c>
      <c r="E30" s="12">
        <v>5.6362743373230707E-3</v>
      </c>
      <c r="F30" s="12">
        <v>4.4389058430120074E-3</v>
      </c>
      <c r="G30" s="12">
        <v>4.8644335415673296E-3</v>
      </c>
      <c r="H30" s="12">
        <v>5.4467726957628786E-3</v>
      </c>
      <c r="I30" s="12">
        <v>9.9202796765770068E-3</v>
      </c>
      <c r="J30" s="12">
        <v>3.7697051031537203E-3</v>
      </c>
      <c r="K30" s="12">
        <v>2.6896828242234639E-3</v>
      </c>
      <c r="L30" s="12">
        <v>5.6287100638997528E-2</v>
      </c>
    </row>
    <row r="31" spans="1:12" s="3" customFormat="1" ht="13.5" x14ac:dyDescent="0.2"/>
    <row r="32" spans="1:12" s="4" customFormat="1" ht="20.25" x14ac:dyDescent="0.2">
      <c r="A32" s="5" t="s">
        <v>21</v>
      </c>
    </row>
    <row r="33" spans="1:12" s="3" customFormat="1" ht="13.5" x14ac:dyDescent="0.2">
      <c r="A33" s="3" t="s">
        <v>22</v>
      </c>
      <c r="C33" s="6">
        <v>708.9423903697334</v>
      </c>
      <c r="D33" s="6">
        <v>723.24925957772041</v>
      </c>
      <c r="E33" s="6">
        <v>767.98509601605042</v>
      </c>
      <c r="F33" s="6">
        <v>708.10642973153722</v>
      </c>
      <c r="G33" s="6">
        <v>787.61822871883066</v>
      </c>
      <c r="H33" s="6">
        <v>777.77777777777783</v>
      </c>
      <c r="I33" s="7">
        <v>934.62787809305439</v>
      </c>
      <c r="J33" s="6">
        <v>995.27085124677558</v>
      </c>
      <c r="K33" s="6">
        <v>1070.2445781981467</v>
      </c>
      <c r="L33" s="6">
        <v>1074.8781885927199</v>
      </c>
    </row>
    <row r="34" spans="1:12" s="3" customFormat="1" ht="13.5" x14ac:dyDescent="0.2">
      <c r="A34" s="3" t="s">
        <v>23</v>
      </c>
      <c r="C34" s="6">
        <v>0</v>
      </c>
      <c r="D34" s="6">
        <v>0.74042227954523743</v>
      </c>
      <c r="E34" s="6">
        <v>0.64488392089423907</v>
      </c>
      <c r="F34" s="6">
        <v>2.3884589662749593E-2</v>
      </c>
      <c r="G34" s="6">
        <v>2.6273048629024554</v>
      </c>
      <c r="H34" s="6">
        <v>1.4569599694277253</v>
      </c>
      <c r="I34" s="7">
        <v>1.8868825833572178</v>
      </c>
      <c r="J34" s="6">
        <v>5.5651093914206555</v>
      </c>
      <c r="K34" s="6">
        <v>4.7530333428871696</v>
      </c>
      <c r="L34" s="6">
        <v>3.1527658354829464</v>
      </c>
    </row>
    <row r="35" spans="1:12" s="3" customFormat="1" ht="13.5" x14ac:dyDescent="0.2">
      <c r="A35" s="3" t="s">
        <v>24</v>
      </c>
      <c r="C35" s="6">
        <v>12.777300085984523</v>
      </c>
      <c r="D35" s="6">
        <v>16.749785038693037</v>
      </c>
      <c r="E35" s="6">
        <v>22.570937231298366</v>
      </c>
      <c r="F35" s="6">
        <v>24.70335339638865</v>
      </c>
      <c r="G35" s="6">
        <v>27.575236457437658</v>
      </c>
      <c r="H35" s="6">
        <v>32.287188306104902</v>
      </c>
      <c r="I35" s="6">
        <v>37.790197764402407</v>
      </c>
      <c r="J35" s="6">
        <v>42.459157351676694</v>
      </c>
      <c r="K35" s="6">
        <v>46.96474634565778</v>
      </c>
      <c r="L35" s="6">
        <v>64.488392089423897</v>
      </c>
    </row>
    <row r="36" spans="1:12" s="3" customFormat="1" ht="13.5" x14ac:dyDescent="0.2">
      <c r="A36" s="8" t="s">
        <v>25</v>
      </c>
      <c r="C36" s="9">
        <v>721.71969045571791</v>
      </c>
      <c r="D36" s="9">
        <v>740.73946689595869</v>
      </c>
      <c r="E36" s="9">
        <v>791.200917168243</v>
      </c>
      <c r="F36" s="9">
        <v>732.8336677175887</v>
      </c>
      <c r="G36" s="9">
        <v>817.82077003917072</v>
      </c>
      <c r="H36" s="9">
        <v>811.52192605331049</v>
      </c>
      <c r="I36" s="9">
        <v>974.30495844081395</v>
      </c>
      <c r="J36" s="9">
        <v>1043.2951179898728</v>
      </c>
      <c r="K36" s="9">
        <v>1121.9623578866917</v>
      </c>
      <c r="L36" s="9">
        <v>1142.5193465176269</v>
      </c>
    </row>
    <row r="37" spans="1:12" s="3" customFormat="1" ht="13.5" x14ac:dyDescent="0.2">
      <c r="C37" s="6"/>
      <c r="D37" s="6"/>
      <c r="E37" s="6"/>
      <c r="F37" s="6"/>
      <c r="G37" s="6"/>
      <c r="H37" s="6"/>
      <c r="I37" s="6"/>
      <c r="J37" s="6"/>
      <c r="K37" s="6"/>
      <c r="L37" s="6"/>
    </row>
    <row r="38" spans="1:12" s="4" customFormat="1" ht="20.25" x14ac:dyDescent="0.2">
      <c r="A38" s="5" t="s">
        <v>26</v>
      </c>
      <c r="C38" s="13"/>
      <c r="D38" s="13"/>
      <c r="E38" s="13"/>
      <c r="F38" s="13"/>
      <c r="G38" s="13"/>
      <c r="H38" s="13"/>
      <c r="I38" s="13"/>
      <c r="J38" s="13"/>
      <c r="K38" s="13"/>
      <c r="L38" s="13"/>
    </row>
    <row r="39" spans="1:12" s="3" customFormat="1" ht="13.5" x14ac:dyDescent="0.2">
      <c r="A39" s="8" t="s">
        <v>27</v>
      </c>
      <c r="C39" s="9">
        <v>5132.107026846279</v>
      </c>
      <c r="D39" s="9">
        <v>5193.3481656635131</v>
      </c>
      <c r="E39" s="9">
        <v>5349.4857408999715</v>
      </c>
      <c r="F39" s="9">
        <v>5286.4653195758101</v>
      </c>
      <c r="G39" s="9">
        <v>4727.6009362759141</v>
      </c>
      <c r="H39" s="9">
        <v>3742.2876659978979</v>
      </c>
      <c r="I39" s="9">
        <v>3991.1488726473681</v>
      </c>
      <c r="J39" s="9">
        <v>4192.6342075093144</v>
      </c>
      <c r="K39" s="9">
        <v>4075.7676745963508</v>
      </c>
      <c r="L39" s="9">
        <v>3913.2913203401163</v>
      </c>
    </row>
    <row r="40" spans="1:12" s="3" customFormat="1" ht="13.5" x14ac:dyDescent="0.2">
      <c r="A40" s="3" t="s">
        <v>28</v>
      </c>
    </row>
    <row r="41" spans="1:12" s="4" customFormat="1" ht="20.25" x14ac:dyDescent="0.2"/>
    <row r="42" spans="1:12" s="3" customFormat="1" ht="21" thickBot="1" x14ac:dyDescent="0.25">
      <c r="A42" s="10" t="s">
        <v>29</v>
      </c>
      <c r="B42" s="11"/>
      <c r="C42" s="12">
        <v>0.14062833972097041</v>
      </c>
      <c r="D42" s="12">
        <v>0.14263235263013033</v>
      </c>
      <c r="E42" s="12">
        <v>0.14790223873652858</v>
      </c>
      <c r="F42" s="12">
        <v>0.13862451059763914</v>
      </c>
      <c r="G42" s="12">
        <v>0.17298853711696632</v>
      </c>
      <c r="H42" s="12">
        <v>0.21685182927724359</v>
      </c>
      <c r="I42" s="12">
        <v>0.24411641598188441</v>
      </c>
      <c r="J42" s="12">
        <v>0.24884000519798627</v>
      </c>
      <c r="K42" s="12">
        <v>0.27527632766698529</v>
      </c>
      <c r="L42" s="12">
        <v>0.29195867442302431</v>
      </c>
    </row>
    <row r="43" spans="1:12" s="3" customFormat="1" ht="13.5" x14ac:dyDescent="0.2">
      <c r="C43" s="6"/>
      <c r="D43" s="6"/>
      <c r="E43" s="6"/>
      <c r="F43" s="6"/>
      <c r="G43" s="6"/>
      <c r="H43" s="6"/>
      <c r="I43" s="6"/>
      <c r="J43" s="6"/>
      <c r="K43" s="6"/>
      <c r="L43" s="6"/>
    </row>
    <row r="44" spans="1:12" s="3" customFormat="1" ht="20.25" x14ac:dyDescent="0.2">
      <c r="A44" s="14" t="s">
        <v>30</v>
      </c>
      <c r="C44" s="6"/>
      <c r="D44" s="6"/>
      <c r="E44" s="6"/>
      <c r="F44" s="6"/>
      <c r="G44" s="6"/>
      <c r="H44" s="6"/>
      <c r="I44" s="6"/>
      <c r="J44" s="6"/>
      <c r="K44" s="6"/>
      <c r="L44" s="6"/>
    </row>
    <row r="45" spans="1:12" s="3" customFormat="1" ht="13.5" x14ac:dyDescent="0.2">
      <c r="A45" s="15" t="s">
        <v>31</v>
      </c>
      <c r="B45" s="15"/>
      <c r="C45" s="6">
        <v>272.27387008214424</v>
      </c>
      <c r="D45" s="6">
        <v>285.1086258037497</v>
      </c>
      <c r="E45" s="6">
        <v>295.72193020932298</v>
      </c>
      <c r="F45" s="6">
        <v>304.44651651786938</v>
      </c>
      <c r="G45" s="6">
        <v>330.64501383759591</v>
      </c>
      <c r="H45" s="6">
        <v>355.02891229615517</v>
      </c>
      <c r="I45" s="6">
        <v>403.29664281449772</v>
      </c>
      <c r="J45" s="6">
        <v>430.24649627513202</v>
      </c>
      <c r="K45" s="6">
        <v>515.83314812988897</v>
      </c>
      <c r="L45" s="6">
        <v>594.48844982283617</v>
      </c>
    </row>
    <row r="46" spans="1:12" s="3" customFormat="1" ht="13.5" x14ac:dyDescent="0.2">
      <c r="A46" s="15" t="s">
        <v>32</v>
      </c>
      <c r="B46" s="15"/>
      <c r="C46" s="6">
        <v>721.71969045571791</v>
      </c>
      <c r="D46" s="6">
        <v>740.73946689595869</v>
      </c>
      <c r="E46" s="6">
        <v>791.200917168243</v>
      </c>
      <c r="F46" s="6">
        <v>732.8336677175887</v>
      </c>
      <c r="G46" s="6">
        <v>817.82077003917072</v>
      </c>
      <c r="H46" s="6">
        <v>811.52192605331049</v>
      </c>
      <c r="I46" s="6">
        <v>974.30495844081395</v>
      </c>
      <c r="J46" s="6">
        <v>1043.2951179898728</v>
      </c>
      <c r="K46" s="6">
        <v>1121.9623578866917</v>
      </c>
      <c r="L46" s="6">
        <v>1142.5193465176269</v>
      </c>
    </row>
    <row r="47" spans="1:12" s="3" customFormat="1" ht="13.5" x14ac:dyDescent="0.2">
      <c r="A47" s="15" t="s">
        <v>33</v>
      </c>
      <c r="B47" s="15"/>
      <c r="C47" s="6">
        <v>6.1349286113541872</v>
      </c>
      <c r="D47" s="6">
        <v>6.1595668788696667</v>
      </c>
      <c r="E47" s="6">
        <v>11.169205869656256</v>
      </c>
      <c r="F47" s="6">
        <v>8.0795340141188507</v>
      </c>
      <c r="G47" s="6">
        <v>9.7899725755078908</v>
      </c>
      <c r="H47" s="6">
        <v>10.206155342750982</v>
      </c>
      <c r="I47" s="6">
        <v>19.23511041480651</v>
      </c>
      <c r="J47" s="6">
        <v>5.9961417356967983</v>
      </c>
      <c r="K47" s="6">
        <v>5.1136758893314234</v>
      </c>
      <c r="L47" s="6">
        <v>109.43355841778913</v>
      </c>
    </row>
    <row r="48" spans="1:12" s="3" customFormat="1" ht="13.5" x14ac:dyDescent="0.2">
      <c r="A48" s="3" t="s">
        <v>34</v>
      </c>
      <c r="B48" s="15"/>
      <c r="C48" s="6">
        <v>1000.1284891492163</v>
      </c>
      <c r="D48" s="6">
        <v>1032.0076595785779</v>
      </c>
      <c r="E48" s="6">
        <v>1098.0920532472223</v>
      </c>
      <c r="F48" s="6">
        <v>1045.3597182495771</v>
      </c>
      <c r="G48" s="6">
        <v>1158.2557564522745</v>
      </c>
      <c r="H48" s="6">
        <v>1176.7569936922166</v>
      </c>
      <c r="I48" s="6">
        <v>1396.8367116701181</v>
      </c>
      <c r="J48" s="6">
        <v>1479.5377560007014</v>
      </c>
      <c r="K48" s="6">
        <v>1642.9091819059122</v>
      </c>
      <c r="L48" s="6">
        <v>1846.4413547582521</v>
      </c>
    </row>
    <row r="49" spans="1:12" ht="13.5" x14ac:dyDescent="0.2">
      <c r="A49" s="3" t="s">
        <v>35</v>
      </c>
      <c r="B49" s="3"/>
      <c r="C49" s="6"/>
      <c r="D49" s="6"/>
      <c r="E49" s="6"/>
      <c r="F49" s="6"/>
      <c r="G49" s="6"/>
      <c r="H49" s="6"/>
      <c r="I49" s="6"/>
      <c r="J49" s="6"/>
      <c r="K49" s="6"/>
      <c r="L49" s="6"/>
    </row>
    <row r="50" spans="1:12" s="3" customFormat="1" ht="13.5" x14ac:dyDescent="0.2">
      <c r="A50" s="1"/>
      <c r="B50" s="1"/>
      <c r="C50" s="1"/>
      <c r="D50" s="1"/>
      <c r="E50" s="1"/>
      <c r="F50" s="1"/>
      <c r="G50" s="1"/>
      <c r="H50" s="1"/>
      <c r="I50" s="1"/>
      <c r="J50" s="1"/>
      <c r="K50" s="1"/>
      <c r="L50" s="1"/>
    </row>
    <row r="51" spans="1:12" ht="20.25" x14ac:dyDescent="0.2">
      <c r="A51" s="16" t="s">
        <v>36</v>
      </c>
      <c r="B51" s="15"/>
      <c r="C51" s="6"/>
      <c r="D51" s="6"/>
      <c r="E51" s="6"/>
      <c r="F51" s="6"/>
      <c r="G51" s="6"/>
      <c r="H51" s="6"/>
      <c r="I51" s="6"/>
      <c r="J51" s="6"/>
      <c r="K51" s="6"/>
      <c r="L51" s="6"/>
    </row>
    <row r="52" spans="1:12" ht="13.5" x14ac:dyDescent="0.2">
      <c r="A52" s="15" t="s">
        <v>37</v>
      </c>
      <c r="B52" s="15"/>
      <c r="C52" s="6">
        <v>0</v>
      </c>
      <c r="D52" s="6">
        <v>0</v>
      </c>
      <c r="E52" s="6">
        <v>0</v>
      </c>
      <c r="F52" s="6">
        <v>0</v>
      </c>
      <c r="G52" s="6">
        <v>0</v>
      </c>
      <c r="H52" s="6">
        <v>0</v>
      </c>
      <c r="I52" s="6">
        <v>0</v>
      </c>
      <c r="J52" s="6">
        <v>0</v>
      </c>
      <c r="K52" s="6">
        <v>0</v>
      </c>
      <c r="L52" s="6">
        <v>0</v>
      </c>
    </row>
    <row r="53" spans="1:12" s="3" customFormat="1" ht="13.5" x14ac:dyDescent="0.2">
      <c r="A53" s="15" t="s">
        <v>38</v>
      </c>
      <c r="B53" s="15"/>
      <c r="C53" s="6">
        <v>0</v>
      </c>
      <c r="D53" s="6">
        <v>0</v>
      </c>
      <c r="E53" s="6">
        <v>0</v>
      </c>
      <c r="F53" s="6">
        <v>0</v>
      </c>
      <c r="G53" s="6">
        <v>0</v>
      </c>
      <c r="H53" s="6">
        <v>0</v>
      </c>
      <c r="I53" s="6">
        <v>0</v>
      </c>
      <c r="J53" s="6">
        <v>0</v>
      </c>
      <c r="K53" s="6">
        <v>0</v>
      </c>
      <c r="L53" s="6">
        <v>0</v>
      </c>
    </row>
    <row r="54" spans="1:12" s="3" customFormat="1" ht="13.5" x14ac:dyDescent="0.2">
      <c r="A54" s="15"/>
      <c r="B54" s="15"/>
      <c r="C54" s="6"/>
      <c r="D54" s="6"/>
      <c r="E54" s="6"/>
      <c r="F54" s="6"/>
      <c r="G54" s="6"/>
      <c r="H54" s="6"/>
      <c r="I54" s="6"/>
      <c r="J54" s="6"/>
      <c r="K54" s="6"/>
      <c r="L54" s="6"/>
    </row>
    <row r="55" spans="1:12" s="3" customFormat="1" ht="13.5" x14ac:dyDescent="0.2">
      <c r="A55" s="8" t="s">
        <v>39</v>
      </c>
      <c r="B55" s="15"/>
      <c r="C55" s="9">
        <v>1000.1284891492163</v>
      </c>
      <c r="D55" s="9">
        <v>1032.0076595785779</v>
      </c>
      <c r="E55" s="9">
        <v>1098.0920532472223</v>
      </c>
      <c r="F55" s="9">
        <v>1045.3597182495771</v>
      </c>
      <c r="G55" s="9">
        <v>1158.2557564522745</v>
      </c>
      <c r="H55" s="9">
        <v>1176.7569936922166</v>
      </c>
      <c r="I55" s="9">
        <v>1396.8367116701181</v>
      </c>
      <c r="J55" s="9">
        <v>1479.5377560007014</v>
      </c>
      <c r="K55" s="9">
        <v>1642.9091819059122</v>
      </c>
      <c r="L55" s="9">
        <v>1846.4413547582521</v>
      </c>
    </row>
    <row r="57" spans="1:12" s="3" customFormat="1" ht="20.25" x14ac:dyDescent="0.2">
      <c r="A57" s="16" t="s">
        <v>40</v>
      </c>
      <c r="C57" s="6"/>
      <c r="D57" s="6"/>
      <c r="E57" s="6"/>
      <c r="F57" s="6"/>
      <c r="G57" s="6"/>
      <c r="H57" s="6"/>
      <c r="I57" s="6"/>
      <c r="J57" s="6"/>
      <c r="K57" s="6"/>
      <c r="L57" s="6"/>
    </row>
    <row r="58" spans="1:12" s="3" customFormat="1" ht="13.5" x14ac:dyDescent="0.2">
      <c r="A58" s="3" t="s">
        <v>41</v>
      </c>
      <c r="C58" s="6">
        <v>10568.641874462597</v>
      </c>
      <c r="D58" s="6">
        <v>11009.063771854399</v>
      </c>
      <c r="E58" s="6">
        <v>11446.625800133756</v>
      </c>
      <c r="F58" s="6">
        <v>11287.389357026848</v>
      </c>
      <c r="G58" s="6">
        <v>11009.53472819337</v>
      </c>
      <c r="H58" s="6">
        <v>9652.292522929205</v>
      </c>
      <c r="I58" s="6">
        <v>9888.1632789481209</v>
      </c>
      <c r="J58" s="6">
        <v>10307.823612305343</v>
      </c>
      <c r="K58" s="6">
        <v>10237.321367153912</v>
      </c>
      <c r="L58" s="6">
        <v>9658.8788258335717</v>
      </c>
    </row>
    <row r="59" spans="1:12" s="3" customFormat="1" ht="13.5" x14ac:dyDescent="0.2">
      <c r="A59" s="1"/>
      <c r="B59" s="1"/>
      <c r="C59" s="1"/>
      <c r="D59" s="1"/>
      <c r="E59" s="1"/>
      <c r="F59" s="1"/>
      <c r="G59" s="1"/>
      <c r="H59" s="1"/>
      <c r="I59" s="1"/>
      <c r="J59" s="1"/>
      <c r="K59" s="1"/>
      <c r="L59" s="1"/>
    </row>
    <row r="60" spans="1:12" s="3" customFormat="1" ht="20.25" x14ac:dyDescent="0.2">
      <c r="A60" s="16" t="s">
        <v>42</v>
      </c>
      <c r="B60" s="1"/>
      <c r="C60" s="1"/>
      <c r="D60" s="1"/>
      <c r="E60" s="1"/>
      <c r="F60" s="1"/>
      <c r="G60" s="1"/>
      <c r="H60" s="1"/>
      <c r="I60" s="1"/>
      <c r="J60" s="1"/>
      <c r="K60" s="1"/>
      <c r="L60" s="1"/>
    </row>
    <row r="61" spans="1:12" s="3" customFormat="1" ht="13.5" x14ac:dyDescent="0.2">
      <c r="A61" s="1" t="s">
        <v>43</v>
      </c>
      <c r="B61" s="1"/>
      <c r="C61" s="6">
        <v>10581.419174548582</v>
      </c>
      <c r="D61" s="6">
        <v>11025.813556893092</v>
      </c>
      <c r="E61" s="6">
        <v>11469.196737365053</v>
      </c>
      <c r="F61" s="6">
        <v>11312.092710423238</v>
      </c>
      <c r="G61" s="6">
        <v>11037.109964650808</v>
      </c>
      <c r="H61" s="6">
        <v>9684.5797112353102</v>
      </c>
      <c r="I61" s="6">
        <v>9925.9534767125242</v>
      </c>
      <c r="J61" s="6">
        <v>10350.28276965702</v>
      </c>
      <c r="K61" s="6">
        <v>10284.286113499571</v>
      </c>
      <c r="L61" s="6">
        <v>9723.3672179229961</v>
      </c>
    </row>
    <row r="62" spans="1:12" s="3" customFormat="1" ht="13.5" x14ac:dyDescent="0.2">
      <c r="A62" s="8" t="s">
        <v>44</v>
      </c>
      <c r="C62" s="6">
        <v>10581.419174548582</v>
      </c>
      <c r="D62" s="6">
        <v>11025.813556893092</v>
      </c>
      <c r="E62" s="6">
        <v>11469.196737365053</v>
      </c>
      <c r="F62" s="6">
        <v>11312.092710423238</v>
      </c>
      <c r="G62" s="6">
        <v>11037.109964650808</v>
      </c>
      <c r="H62" s="6">
        <v>9684.5797112353102</v>
      </c>
      <c r="I62" s="6">
        <v>9925.9534767125242</v>
      </c>
      <c r="J62" s="6">
        <v>10350.28276965702</v>
      </c>
      <c r="K62" s="6">
        <v>10284.286113499571</v>
      </c>
      <c r="L62" s="6">
        <v>9723.3672179229961</v>
      </c>
    </row>
    <row r="63" spans="1:12" s="4" customFormat="1" ht="20.25" x14ac:dyDescent="0.2">
      <c r="A63" s="3"/>
      <c r="B63" s="3"/>
      <c r="C63" s="3"/>
      <c r="D63" s="3"/>
      <c r="E63" s="3"/>
      <c r="F63" s="3"/>
      <c r="G63" s="3"/>
      <c r="H63" s="3"/>
      <c r="I63" s="3"/>
      <c r="J63" s="3"/>
      <c r="K63" s="3"/>
      <c r="L63" s="3"/>
    </row>
    <row r="64" spans="1:12" s="3" customFormat="1" ht="21" thickBot="1" x14ac:dyDescent="0.25">
      <c r="A64" s="10" t="s">
        <v>45</v>
      </c>
      <c r="B64" s="11"/>
      <c r="C64" s="12">
        <v>9.4517424614915427E-2</v>
      </c>
      <c r="D64" s="12">
        <v>9.3599230048052984E-2</v>
      </c>
      <c r="E64" s="12">
        <v>9.5742716634181588E-2</v>
      </c>
      <c r="F64" s="12">
        <v>9.2410816018715716E-2</v>
      </c>
      <c r="G64" s="12">
        <v>0.10494194224410985</v>
      </c>
      <c r="H64" s="12">
        <v>0.12150831825226581</v>
      </c>
      <c r="I64" s="12">
        <v>0.14072569601975915</v>
      </c>
      <c r="J64" s="12">
        <v>0.1429466024192235</v>
      </c>
      <c r="K64" s="12">
        <v>0.15974946279930533</v>
      </c>
      <c r="L64" s="12">
        <v>0.1898973178092794</v>
      </c>
    </row>
    <row r="65" spans="1:27" s="3" customFormat="1" ht="15" customHeight="1" x14ac:dyDescent="0.2">
      <c r="A65" s="3" t="s">
        <v>46</v>
      </c>
    </row>
    <row r="66" spans="1:27" s="3" customFormat="1" ht="22.5" customHeight="1" x14ac:dyDescent="0.2">
      <c r="J66" s="144" t="s">
        <v>47</v>
      </c>
      <c r="K66" s="144"/>
      <c r="L66" s="144"/>
      <c r="M66" s="144"/>
      <c r="N66" s="144"/>
      <c r="O66" s="144"/>
      <c r="P66" s="144"/>
      <c r="Q66" s="144"/>
      <c r="R66" s="17"/>
      <c r="S66" s="5"/>
      <c r="AA66" s="8"/>
    </row>
    <row r="67" spans="1:27" s="3" customFormat="1" ht="22.5" customHeight="1" x14ac:dyDescent="0.2">
      <c r="D67" s="18" t="s">
        <v>48</v>
      </c>
      <c r="E67" s="19"/>
      <c r="F67" s="20"/>
      <c r="G67" s="20"/>
      <c r="H67" s="20"/>
      <c r="I67" s="21"/>
      <c r="J67" s="144" t="s">
        <v>49</v>
      </c>
      <c r="K67" s="144"/>
      <c r="L67" s="144" t="s">
        <v>50</v>
      </c>
      <c r="M67" s="144"/>
      <c r="N67" s="144" t="s">
        <v>51</v>
      </c>
      <c r="O67" s="144"/>
      <c r="P67" s="144" t="s">
        <v>52</v>
      </c>
      <c r="Q67" s="144"/>
      <c r="R67" s="22"/>
      <c r="S67" s="23" t="s">
        <v>53</v>
      </c>
    </row>
    <row r="68" spans="1:27" s="3" customFormat="1" ht="22.5" customHeight="1" x14ac:dyDescent="0.2">
      <c r="D68" s="24">
        <v>9.4E-2</v>
      </c>
      <c r="J68" s="143">
        <v>0.1072</v>
      </c>
      <c r="K68" s="143"/>
      <c r="L68" s="143">
        <v>0.1138</v>
      </c>
      <c r="M68" s="143"/>
      <c r="N68" s="143">
        <v>0.1237</v>
      </c>
      <c r="O68" s="143"/>
      <c r="P68" s="143">
        <v>0.13689999999999999</v>
      </c>
      <c r="Q68" s="143"/>
      <c r="R68" s="26"/>
      <c r="S68" s="27">
        <v>0.16</v>
      </c>
    </row>
    <row r="69" spans="1:27" s="28" customFormat="1" ht="15" customHeight="1" x14ac:dyDescent="0.2"/>
    <row r="72" spans="1:27" ht="15" customHeight="1" x14ac:dyDescent="0.2">
      <c r="A72" s="3"/>
      <c r="B72" s="3"/>
      <c r="C72" s="6"/>
      <c r="D72" s="6"/>
      <c r="E72" s="6"/>
      <c r="F72" s="6"/>
      <c r="G72" s="6"/>
      <c r="H72" s="6"/>
      <c r="I72" s="6"/>
      <c r="J72" s="6"/>
      <c r="K72" s="6"/>
      <c r="L72" s="6"/>
      <c r="M72" s="6"/>
      <c r="N72" s="6"/>
      <c r="O72" s="6"/>
      <c r="P72" s="6"/>
      <c r="Q72" s="6"/>
      <c r="R72" s="6"/>
      <c r="S72" s="6"/>
    </row>
    <row r="73" spans="1:27" s="28" customFormat="1" ht="15" customHeight="1" x14ac:dyDescent="0.2"/>
    <row r="74" spans="1:27" s="28" customFormat="1" ht="15" customHeight="1" x14ac:dyDescent="0.2"/>
    <row r="75" spans="1:27" s="28" customFormat="1" ht="15" customHeight="1" x14ac:dyDescent="0.2"/>
    <row r="76" spans="1:27" s="28" customFormat="1" ht="15" customHeight="1" x14ac:dyDescent="0.2"/>
    <row r="77" spans="1:27" s="28" customFormat="1" ht="15" customHeight="1" x14ac:dyDescent="0.2"/>
    <row r="78" spans="1:27" s="28" customFormat="1" ht="15" customHeight="1" x14ac:dyDescent="0.2"/>
    <row r="79" spans="1:27" s="28" customFormat="1" ht="15" customHeight="1" x14ac:dyDescent="0.2">
      <c r="T79" s="29"/>
    </row>
    <row r="80" spans="1:27" s="28" customFormat="1" ht="15" customHeight="1" x14ac:dyDescent="0.2"/>
    <row r="81" spans="1:1" s="28" customFormat="1" ht="13.5" x14ac:dyDescent="0.2"/>
    <row r="82" spans="1:1" s="28" customFormat="1" ht="13.5" x14ac:dyDescent="0.2"/>
    <row r="83" spans="1:1" s="28" customFormat="1" ht="13.5" x14ac:dyDescent="0.2"/>
    <row r="84" spans="1:1" s="28" customFormat="1" ht="13.5" x14ac:dyDescent="0.2"/>
    <row r="85" spans="1:1" s="3" customFormat="1" ht="13.5" x14ac:dyDescent="0.2"/>
    <row r="86" spans="1:1" s="3" customFormat="1" ht="13.5" x14ac:dyDescent="0.2"/>
    <row r="87" spans="1:1" s="3" customFormat="1" ht="13.5" x14ac:dyDescent="0.2"/>
    <row r="88" spans="1:1" s="3" customFormat="1" ht="13.5" x14ac:dyDescent="0.2"/>
    <row r="90" spans="1:1" s="28" customFormat="1" ht="13.5" x14ac:dyDescent="0.2">
      <c r="A90" s="30"/>
    </row>
    <row r="98" s="28" customFormat="1" ht="13.5" x14ac:dyDescent="0.2"/>
    <row r="99" s="28" customFormat="1" ht="13.5" x14ac:dyDescent="0.2"/>
    <row r="100" s="28" customFormat="1" ht="13.5" x14ac:dyDescent="0.2"/>
    <row r="101" s="28" customFormat="1" ht="13.5" x14ac:dyDescent="0.2"/>
    <row r="200" spans="1:2" s="3" customFormat="1" ht="13.5" x14ac:dyDescent="0.2">
      <c r="A200" s="31">
        <v>41.868000000000002</v>
      </c>
      <c r="B200" s="8" t="s">
        <v>54</v>
      </c>
    </row>
    <row r="201" spans="1:2" s="3" customFormat="1" ht="13.5" x14ac:dyDescent="0.2">
      <c r="A201" s="31">
        <v>10</v>
      </c>
      <c r="B201" s="8" t="s">
        <v>55</v>
      </c>
    </row>
    <row r="202" spans="1:2" s="3" customFormat="1" ht="13.5" x14ac:dyDescent="0.2">
      <c r="A202" s="31">
        <v>1</v>
      </c>
      <c r="B202" s="8" t="s">
        <v>56</v>
      </c>
    </row>
    <row r="203" spans="1:2" s="3" customFormat="1" ht="13.5" x14ac:dyDescent="0.2">
      <c r="A203" s="31">
        <v>11.63</v>
      </c>
      <c r="B203" s="8" t="s">
        <v>57</v>
      </c>
    </row>
    <row r="204" spans="1:2" s="3" customFormat="1" ht="13.5" x14ac:dyDescent="0.2">
      <c r="A204" s="31">
        <v>39.68</v>
      </c>
      <c r="B204" s="8" t="s">
        <v>58</v>
      </c>
    </row>
  </sheetData>
  <mergeCells count="10">
    <mergeCell ref="J68:K68"/>
    <mergeCell ref="L68:M68"/>
    <mergeCell ref="N68:O68"/>
    <mergeCell ref="P68:Q68"/>
    <mergeCell ref="H1:K2"/>
    <mergeCell ref="J66:Q66"/>
    <mergeCell ref="J67:K67"/>
    <mergeCell ref="L67:M67"/>
    <mergeCell ref="N67:O67"/>
    <mergeCell ref="P67:Q6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A204"/>
  <sheetViews>
    <sheetView workbookViewId="0"/>
  </sheetViews>
  <sheetFormatPr defaultRowHeight="12.75" x14ac:dyDescent="0.2"/>
  <cols>
    <col min="1" max="19" width="11.42578125" style="1" customWidth="1"/>
    <col min="20" max="26" width="9.140625" style="1"/>
    <col min="27" max="27" width="11.28515625" style="1" bestFit="1" customWidth="1"/>
    <col min="28" max="16384" width="9.140625" style="1"/>
  </cols>
  <sheetData>
    <row r="1" spans="1:27" ht="12.75" customHeight="1" x14ac:dyDescent="0.2">
      <c r="A1" s="88" t="s">
        <v>135</v>
      </c>
      <c r="H1" s="142" t="s">
        <v>65</v>
      </c>
      <c r="I1" s="142"/>
      <c r="J1" s="142"/>
      <c r="K1" s="142"/>
      <c r="AA1" s="2">
        <v>1</v>
      </c>
    </row>
    <row r="2" spans="1:27" ht="12.75" customHeight="1" x14ac:dyDescent="0.2">
      <c r="A2" s="102"/>
      <c r="B2" s="103"/>
      <c r="H2" s="142"/>
      <c r="I2" s="142"/>
      <c r="J2" s="142"/>
      <c r="K2" s="142"/>
    </row>
    <row r="4" spans="1:27" s="3" customFormat="1" ht="22.5" customHeight="1" x14ac:dyDescent="0.2"/>
    <row r="5" spans="1:27" s="4" customFormat="1" ht="27" customHeight="1" x14ac:dyDescent="0.2">
      <c r="C5" s="5">
        <v>2004</v>
      </c>
      <c r="D5" s="5">
        <v>2005</v>
      </c>
      <c r="E5" s="5">
        <v>2006</v>
      </c>
      <c r="F5" s="5">
        <v>2007</v>
      </c>
      <c r="G5" s="5">
        <v>2008</v>
      </c>
      <c r="H5" s="5">
        <v>2009</v>
      </c>
      <c r="I5" s="5">
        <v>2010</v>
      </c>
      <c r="J5" s="5">
        <v>2011</v>
      </c>
      <c r="K5" s="5">
        <v>2012</v>
      </c>
      <c r="L5" s="5">
        <v>2013</v>
      </c>
    </row>
    <row r="6" spans="1:27" s="4" customFormat="1" ht="27" customHeight="1" x14ac:dyDescent="0.2">
      <c r="A6" s="5" t="s">
        <v>1</v>
      </c>
    </row>
    <row r="7" spans="1:27" s="3" customFormat="1" ht="15" customHeight="1" x14ac:dyDescent="0.2">
      <c r="A7" s="3" t="s">
        <v>2</v>
      </c>
      <c r="C7" s="6">
        <v>145.84758379691667</v>
      </c>
      <c r="D7" s="6">
        <v>155.39400501623052</v>
      </c>
      <c r="E7" s="6">
        <v>164.85297888058693</v>
      </c>
      <c r="F7" s="6">
        <v>172.27190787578647</v>
      </c>
      <c r="G7" s="6">
        <v>175.85318351432869</v>
      </c>
      <c r="H7" s="6">
        <v>181.56833015636815</v>
      </c>
      <c r="I7" s="6">
        <v>186.40137198155458</v>
      </c>
      <c r="J7" s="6">
        <v>184.17894114437209</v>
      </c>
      <c r="K7" s="6">
        <v>187.55407179499599</v>
      </c>
      <c r="L7" s="6">
        <v>196.13950854697308</v>
      </c>
    </row>
    <row r="8" spans="1:27" s="3" customFormat="1" ht="15" customHeight="1" x14ac:dyDescent="0.2">
      <c r="A8" s="3" t="s">
        <v>3</v>
      </c>
      <c r="C8" s="6">
        <v>0.7738607050730868</v>
      </c>
      <c r="D8" s="6">
        <v>1.3702049760075445</v>
      </c>
      <c r="E8" s="6">
        <v>3.1447333110613336</v>
      </c>
      <c r="F8" s="6">
        <v>9.2628781364808876</v>
      </c>
      <c r="G8" s="6">
        <v>18.405335688224771</v>
      </c>
      <c r="H8" s="6">
        <v>24.678941698540243</v>
      </c>
      <c r="I8" s="6">
        <v>29.406567771721864</v>
      </c>
      <c r="J8" s="6">
        <v>31.881575029706926</v>
      </c>
      <c r="K8" s="6">
        <v>35.643105706941334</v>
      </c>
      <c r="L8" s="6">
        <v>39.571935223404942</v>
      </c>
    </row>
    <row r="9" spans="1:27" s="3" customFormat="1" ht="15" customHeight="1" x14ac:dyDescent="0.2">
      <c r="A9" s="3" t="s">
        <v>4</v>
      </c>
      <c r="C9" s="6">
        <v>2.5021496130696472E-2</v>
      </c>
      <c r="D9" s="6">
        <v>3.5597592433361989E-2</v>
      </c>
      <c r="E9" s="6">
        <v>5.0902837489251923E-2</v>
      </c>
      <c r="F9" s="6">
        <v>0.18288907996560616</v>
      </c>
      <c r="G9" s="6">
        <v>1.1123817712811694</v>
      </c>
      <c r="H9" s="6">
        <v>7.6360275150472905</v>
      </c>
      <c r="I9" s="6">
        <v>52.940842648323297</v>
      </c>
      <c r="J9" s="6">
        <v>187.61977644024074</v>
      </c>
      <c r="K9" s="6">
        <v>184.74840928632844</v>
      </c>
      <c r="L9" s="6">
        <v>174.77678417884781</v>
      </c>
    </row>
    <row r="10" spans="1:27" s="3" customFormat="1" ht="15" customHeight="1" x14ac:dyDescent="0.2">
      <c r="A10" s="3" t="s">
        <v>5</v>
      </c>
      <c r="C10" s="6">
        <v>48.542218400687879</v>
      </c>
      <c r="D10" s="6">
        <v>48.173000859845224</v>
      </c>
      <c r="E10" s="6">
        <v>62.860361134995706</v>
      </c>
      <c r="F10" s="6">
        <v>83.238349097162512</v>
      </c>
      <c r="G10" s="6">
        <v>100.64720550300946</v>
      </c>
      <c r="H10" s="6">
        <v>120.05692175408426</v>
      </c>
      <c r="I10" s="6">
        <v>128.30945829750644</v>
      </c>
      <c r="J10" s="6">
        <v>144.8470335339639</v>
      </c>
      <c r="K10" s="6">
        <v>156.26285468615649</v>
      </c>
      <c r="L10" s="6">
        <v>144.73533963886499</v>
      </c>
    </row>
    <row r="11" spans="1:27" s="3" customFormat="1" ht="15" customHeight="1" x14ac:dyDescent="0.2">
      <c r="A11" s="3" t="s">
        <v>6</v>
      </c>
      <c r="C11" s="6">
        <v>12.796646603611324</v>
      </c>
      <c r="D11" s="6">
        <v>14.743680137575241</v>
      </c>
      <c r="E11" s="6">
        <v>16.087790197764392</v>
      </c>
      <c r="F11" s="6">
        <v>19.53542562338777</v>
      </c>
      <c r="G11" s="6">
        <v>23.951160791057621</v>
      </c>
      <c r="H11" s="6">
        <v>38.882373172828871</v>
      </c>
      <c r="I11" s="7">
        <v>57.630954428202919</v>
      </c>
      <c r="J11" s="6">
        <v>87.609974204643208</v>
      </c>
      <c r="K11" s="6">
        <v>133.65167669819434</v>
      </c>
      <c r="L11" s="6">
        <v>204.4225279449698</v>
      </c>
    </row>
    <row r="12" spans="1:27" s="3" customFormat="1" ht="15" customHeight="1" x14ac:dyDescent="0.2">
      <c r="A12" s="8" t="s">
        <v>7</v>
      </c>
      <c r="B12" s="8"/>
      <c r="C12" s="9">
        <v>207.98533100241966</v>
      </c>
      <c r="D12" s="9">
        <v>219.7164885820919</v>
      </c>
      <c r="E12" s="9">
        <v>246.99676636189764</v>
      </c>
      <c r="F12" s="9">
        <v>284.49144981278323</v>
      </c>
      <c r="G12" s="9">
        <v>319.96926726790173</v>
      </c>
      <c r="H12" s="9">
        <v>372.82259429686877</v>
      </c>
      <c r="I12" s="9">
        <v>454.68919512730906</v>
      </c>
      <c r="J12" s="9">
        <v>636.1373003529269</v>
      </c>
      <c r="K12" s="9">
        <v>697.86011817261658</v>
      </c>
      <c r="L12" s="9">
        <v>759.64609553306059</v>
      </c>
    </row>
    <row r="13" spans="1:27" s="3" customFormat="1" ht="15" customHeight="1" x14ac:dyDescent="0.2">
      <c r="A13" s="3" t="s">
        <v>8</v>
      </c>
    </row>
    <row r="14" spans="1:27" s="3" customFormat="1" ht="15" customHeight="1" x14ac:dyDescent="0.2"/>
    <row r="15" spans="1:27" s="4" customFormat="1" ht="27" customHeight="1" x14ac:dyDescent="0.2">
      <c r="A15" s="5" t="s">
        <v>9</v>
      </c>
    </row>
    <row r="16" spans="1:27" s="3" customFormat="1" ht="15" customHeight="1" x14ac:dyDescent="0.2">
      <c r="A16" s="8" t="s">
        <v>10</v>
      </c>
      <c r="C16" s="9">
        <v>5853.2244196044712</v>
      </c>
      <c r="D16" s="9">
        <v>5958.4694754944112</v>
      </c>
      <c r="E16" s="9">
        <v>6106.8787618228716</v>
      </c>
      <c r="F16" s="9">
        <v>6157.4376612209799</v>
      </c>
      <c r="G16" s="9">
        <v>6164.8323301805676</v>
      </c>
      <c r="H16" s="9">
        <v>5851.5047291487535</v>
      </c>
      <c r="I16" s="9">
        <v>6050.8168529664663</v>
      </c>
      <c r="J16" s="9">
        <v>6003.0954428202922</v>
      </c>
      <c r="K16" s="9">
        <v>5995.0128976784181</v>
      </c>
      <c r="L16" s="9">
        <v>5956.4058469475494</v>
      </c>
    </row>
    <row r="17" spans="1:12" s="3" customFormat="1" ht="13.5" x14ac:dyDescent="0.2"/>
    <row r="18" spans="1:12" s="4" customFormat="1" ht="21" thickBot="1" x14ac:dyDescent="0.25">
      <c r="A18" s="10" t="s">
        <v>11</v>
      </c>
      <c r="B18" s="11"/>
      <c r="C18" s="12">
        <v>3.5533462599828723E-2</v>
      </c>
      <c r="D18" s="12">
        <v>3.6874652037025106E-2</v>
      </c>
      <c r="E18" s="12">
        <v>4.0445663979117606E-2</v>
      </c>
      <c r="F18" s="12">
        <v>4.6202895662994084E-2</v>
      </c>
      <c r="G18" s="12">
        <v>5.1902347076247218E-2</v>
      </c>
      <c r="H18" s="12">
        <v>6.3713969577720062E-2</v>
      </c>
      <c r="I18" s="12">
        <v>7.5145092997550192E-2</v>
      </c>
      <c r="J18" s="12">
        <v>0.10596821363447548</v>
      </c>
      <c r="K18" s="12">
        <v>0.11640677511183745</v>
      </c>
      <c r="L18" s="12">
        <v>0.12753430760973966</v>
      </c>
    </row>
    <row r="19" spans="1:12" s="3" customFormat="1" ht="13.5" x14ac:dyDescent="0.2"/>
    <row r="20" spans="1:12" s="4" customFormat="1" ht="20.25" x14ac:dyDescent="0.2">
      <c r="A20" s="5" t="s">
        <v>12</v>
      </c>
    </row>
    <row r="21" spans="1:12" s="3" customFormat="1" ht="13.5" x14ac:dyDescent="0.2">
      <c r="A21" s="3" t="s">
        <v>13</v>
      </c>
      <c r="C21" s="6">
        <v>6.1049011177987955</v>
      </c>
      <c r="D21" s="6">
        <v>5.8469475494411007</v>
      </c>
      <c r="E21" s="6">
        <v>5.9329320722269987</v>
      </c>
      <c r="F21" s="6">
        <v>6.0189165950128976</v>
      </c>
      <c r="G21" s="6">
        <v>6.1049011177987955</v>
      </c>
      <c r="H21" s="6">
        <v>5.9329320722269987</v>
      </c>
      <c r="I21" s="6">
        <v>6.0189165950128976</v>
      </c>
      <c r="J21" s="6">
        <v>6.1049011177987955</v>
      </c>
      <c r="K21" s="6">
        <v>6.0189165950128976</v>
      </c>
      <c r="L21" s="6">
        <v>5.8469475494411007</v>
      </c>
    </row>
    <row r="22" spans="1:12" s="3" customFormat="1" ht="13.5" x14ac:dyDescent="0.2">
      <c r="A22" s="3" t="s">
        <v>14</v>
      </c>
      <c r="C22" s="6">
        <v>182.97506448839209</v>
      </c>
      <c r="D22" s="6">
        <v>181.6852966466036</v>
      </c>
      <c r="E22" s="6">
        <v>183.49097162510748</v>
      </c>
      <c r="F22" s="6">
        <v>191.05760963026654</v>
      </c>
      <c r="G22" s="6">
        <v>177.30008598452278</v>
      </c>
      <c r="H22" s="6">
        <v>169.9054170249355</v>
      </c>
      <c r="I22" s="6">
        <v>181.42734307824588</v>
      </c>
      <c r="J22" s="6">
        <v>185.29664660361135</v>
      </c>
      <c r="K22" s="6">
        <v>184.60877042132412</v>
      </c>
      <c r="L22" s="6">
        <v>166.38005159071366</v>
      </c>
    </row>
    <row r="23" spans="1:12" s="3" customFormat="1" ht="13.5" x14ac:dyDescent="0.2">
      <c r="A23" s="3" t="s">
        <v>15</v>
      </c>
      <c r="C23" s="6">
        <v>31.81427343078246</v>
      </c>
      <c r="D23" s="6">
        <v>2.6511894525652049</v>
      </c>
      <c r="E23" s="6">
        <v>18.080634374701443</v>
      </c>
      <c r="F23" s="6">
        <v>30.046813795738988</v>
      </c>
      <c r="G23" s="6">
        <v>109.94076621763638</v>
      </c>
      <c r="H23" s="6">
        <v>194.77882869972296</v>
      </c>
      <c r="I23" s="6">
        <v>231.25059711474157</v>
      </c>
      <c r="J23" s="6">
        <v>300.10986911244868</v>
      </c>
      <c r="K23" s="6">
        <v>275.26989586318911</v>
      </c>
      <c r="L23" s="6">
        <v>277.10900926722081</v>
      </c>
    </row>
    <row r="24" spans="1:12" s="3" customFormat="1" ht="13.5" x14ac:dyDescent="0.2">
      <c r="A24" s="3" t="s">
        <v>16</v>
      </c>
      <c r="C24" s="6">
        <v>31.81427343078246</v>
      </c>
      <c r="D24" s="6">
        <v>2.6511894525652049</v>
      </c>
      <c r="E24" s="6">
        <v>18.080634374701443</v>
      </c>
      <c r="F24" s="6">
        <v>30.046813795738988</v>
      </c>
      <c r="G24" s="6">
        <v>109.94076621763638</v>
      </c>
      <c r="H24" s="6">
        <v>194.77882869972296</v>
      </c>
      <c r="I24" s="7">
        <v>231.25059711474157</v>
      </c>
      <c r="J24" s="6">
        <v>0</v>
      </c>
      <c r="K24" s="6">
        <v>275.26989586318911</v>
      </c>
      <c r="L24" s="6">
        <v>277.10900926722081</v>
      </c>
    </row>
    <row r="25" spans="1:12" s="3" customFormat="1" ht="13.5" x14ac:dyDescent="0.2">
      <c r="A25" s="8" t="s">
        <v>17</v>
      </c>
      <c r="C25" s="9">
        <v>60.216036309250491</v>
      </c>
      <c r="D25" s="9">
        <v>30.775771821484103</v>
      </c>
      <c r="E25" s="9">
        <v>46.494716386927209</v>
      </c>
      <c r="F25" s="9">
        <v>60.640916921304871</v>
      </c>
      <c r="G25" s="9">
        <v>139.50003818874785</v>
      </c>
      <c r="H25" s="9">
        <v>224.49465814356623</v>
      </c>
      <c r="I25" s="9">
        <v>264.6168759202551</v>
      </c>
      <c r="J25" s="9">
        <v>38.108993456438093</v>
      </c>
      <c r="K25" s="9">
        <v>314.58762902553201</v>
      </c>
      <c r="L25" s="9">
        <v>316.42431782117785</v>
      </c>
    </row>
    <row r="26" spans="1:12" s="3" customFormat="1" ht="13.5" x14ac:dyDescent="0.2">
      <c r="C26" s="6"/>
      <c r="D26" s="6"/>
      <c r="E26" s="6"/>
      <c r="F26" s="6"/>
      <c r="G26" s="6"/>
      <c r="H26" s="6"/>
      <c r="I26" s="6"/>
      <c r="J26" s="6"/>
      <c r="K26" s="6"/>
      <c r="L26" s="6"/>
    </row>
    <row r="27" spans="1:12" s="4" customFormat="1" ht="20.25" x14ac:dyDescent="0.2">
      <c r="A27" s="5" t="s">
        <v>18</v>
      </c>
      <c r="C27" s="13"/>
      <c r="D27" s="13"/>
      <c r="E27" s="13"/>
      <c r="F27" s="13"/>
      <c r="G27" s="13"/>
      <c r="H27" s="13"/>
      <c r="I27" s="13"/>
      <c r="J27" s="13"/>
      <c r="K27" s="13"/>
      <c r="L27" s="13"/>
    </row>
    <row r="28" spans="1:12" s="3" customFormat="1" ht="13.5" x14ac:dyDescent="0.2">
      <c r="A28" s="8" t="s">
        <v>19</v>
      </c>
      <c r="C28" s="9">
        <v>5316.0265596637046</v>
      </c>
      <c r="D28" s="9">
        <v>5715.6444062291012</v>
      </c>
      <c r="E28" s="9">
        <v>5837.7233209133483</v>
      </c>
      <c r="F28" s="9">
        <v>6138.750358268845</v>
      </c>
      <c r="G28" s="9">
        <v>6133.0801566829086</v>
      </c>
      <c r="H28" s="9">
        <v>6014.1874462596734</v>
      </c>
      <c r="I28" s="9">
        <v>5723.3447979363718</v>
      </c>
      <c r="J28" s="9">
        <v>5737.6182287188303</v>
      </c>
      <c r="K28" s="9">
        <v>5631.8954810356363</v>
      </c>
      <c r="L28" s="9">
        <v>5563.9820387885738</v>
      </c>
    </row>
    <row r="29" spans="1:12" s="3" customFormat="1" ht="13.5" x14ac:dyDescent="0.2"/>
    <row r="30" spans="1:12" s="4" customFormat="1" ht="21" thickBot="1" x14ac:dyDescent="0.25">
      <c r="A30" s="10" t="s">
        <v>20</v>
      </c>
      <c r="B30" s="11"/>
      <c r="C30" s="12">
        <v>1.1327264006946534E-2</v>
      </c>
      <c r="D30" s="12">
        <v>5.3844797951292482E-3</v>
      </c>
      <c r="E30" s="12">
        <v>7.964528949215911E-3</v>
      </c>
      <c r="F30" s="12">
        <v>9.8783813288028672E-3</v>
      </c>
      <c r="G30" s="12">
        <v>2.2745510351228931E-2</v>
      </c>
      <c r="H30" s="12">
        <v>3.7327512677241763E-2</v>
      </c>
      <c r="I30" s="12">
        <v>4.6234655653747479E-2</v>
      </c>
      <c r="J30" s="12">
        <v>6.6419534966075224E-3</v>
      </c>
      <c r="K30" s="12">
        <v>5.5858215068949259E-2</v>
      </c>
      <c r="L30" s="12">
        <v>5.687011848982744E-2</v>
      </c>
    </row>
    <row r="31" spans="1:12" s="3" customFormat="1" ht="13.5" x14ac:dyDescent="0.2"/>
    <row r="32" spans="1:12" s="4" customFormat="1" ht="20.25" x14ac:dyDescent="0.2">
      <c r="A32" s="5" t="s">
        <v>21</v>
      </c>
    </row>
    <row r="33" spans="1:12" s="3" customFormat="1" ht="13.5" x14ac:dyDescent="0.2">
      <c r="A33" s="3" t="s">
        <v>22</v>
      </c>
      <c r="C33" s="6">
        <v>1200.7260915257475</v>
      </c>
      <c r="D33" s="6">
        <v>1332.8078723607528</v>
      </c>
      <c r="E33" s="6">
        <v>1423.5454284895386</v>
      </c>
      <c r="F33" s="6">
        <v>1592.9588229674214</v>
      </c>
      <c r="G33" s="6">
        <v>1512.1572561383396</v>
      </c>
      <c r="H33" s="6">
        <v>1505.3740326741186</v>
      </c>
      <c r="I33" s="7">
        <v>1665.8307060284703</v>
      </c>
      <c r="J33" s="6">
        <v>1612.5680710805389</v>
      </c>
      <c r="K33" s="6">
        <v>1704.1893570268462</v>
      </c>
      <c r="L33" s="6">
        <v>1845.6100124199866</v>
      </c>
    </row>
    <row r="34" spans="1:12" s="3" customFormat="1" ht="13.5" x14ac:dyDescent="0.2">
      <c r="A34" s="3" t="s">
        <v>23</v>
      </c>
      <c r="C34" s="6">
        <v>184.00687876182286</v>
      </c>
      <c r="D34" s="6">
        <v>90.188210566542466</v>
      </c>
      <c r="E34" s="6">
        <v>76.40680233113595</v>
      </c>
      <c r="F34" s="6">
        <v>80.299990446164131</v>
      </c>
      <c r="G34" s="6">
        <v>85.220215916690549</v>
      </c>
      <c r="H34" s="6">
        <v>87.537021113977261</v>
      </c>
      <c r="I34" s="7">
        <v>90.092672207891468</v>
      </c>
      <c r="J34" s="6">
        <v>112.37699436323685</v>
      </c>
      <c r="K34" s="6">
        <v>114.9565300468138</v>
      </c>
      <c r="L34" s="6">
        <v>166.64278207700391</v>
      </c>
    </row>
    <row r="35" spans="1:12" s="3" customFormat="1" ht="13.5" x14ac:dyDescent="0.2">
      <c r="A35" s="3" t="s">
        <v>24</v>
      </c>
      <c r="C35" s="6">
        <v>12.495456283094251</v>
      </c>
      <c r="D35" s="6">
        <v>15.462320771486342</v>
      </c>
      <c r="E35" s="6">
        <v>20.373188674692337</v>
      </c>
      <c r="F35" s="6">
        <v>26.573332072309331</v>
      </c>
      <c r="G35" s="6">
        <v>33.348934135937881</v>
      </c>
      <c r="H35" s="6">
        <v>40.785716349425165</v>
      </c>
      <c r="I35" s="6">
        <v>49.857377300168316</v>
      </c>
      <c r="J35" s="6">
        <v>59.211832182860867</v>
      </c>
      <c r="K35" s="6">
        <v>71.673903497087466</v>
      </c>
      <c r="L35" s="6">
        <v>81.868841662455011</v>
      </c>
    </row>
    <row r="36" spans="1:12" s="3" customFormat="1" ht="13.5" x14ac:dyDescent="0.2">
      <c r="A36" s="8" t="s">
        <v>25</v>
      </c>
      <c r="C36" s="9">
        <v>1397.2284265706646</v>
      </c>
      <c r="D36" s="9">
        <v>1438.4584036987815</v>
      </c>
      <c r="E36" s="9">
        <v>1520.3254194953668</v>
      </c>
      <c r="F36" s="9">
        <v>1699.8321454858949</v>
      </c>
      <c r="G36" s="9">
        <v>1630.726406190968</v>
      </c>
      <c r="H36" s="9">
        <v>1633.6967701375211</v>
      </c>
      <c r="I36" s="9">
        <v>1805.78075553653</v>
      </c>
      <c r="J36" s="9">
        <v>1784.1568976266367</v>
      </c>
      <c r="K36" s="9">
        <v>1890.8197905707475</v>
      </c>
      <c r="L36" s="9">
        <v>2094.1216361594456</v>
      </c>
    </row>
    <row r="37" spans="1:12" s="3" customFormat="1" ht="13.5" x14ac:dyDescent="0.2">
      <c r="C37" s="6"/>
      <c r="D37" s="6"/>
      <c r="E37" s="6"/>
      <c r="F37" s="6"/>
      <c r="G37" s="6"/>
      <c r="H37" s="6"/>
      <c r="I37" s="6"/>
      <c r="J37" s="6"/>
      <c r="K37" s="6"/>
      <c r="L37" s="6"/>
    </row>
    <row r="38" spans="1:12" s="4" customFormat="1" ht="20.25" x14ac:dyDescent="0.2">
      <c r="A38" s="5" t="s">
        <v>26</v>
      </c>
      <c r="C38" s="13"/>
      <c r="D38" s="13"/>
      <c r="E38" s="13"/>
      <c r="F38" s="13"/>
      <c r="G38" s="13"/>
      <c r="H38" s="13"/>
      <c r="I38" s="13"/>
      <c r="J38" s="13"/>
      <c r="K38" s="13"/>
      <c r="L38" s="13"/>
    </row>
    <row r="39" spans="1:12" s="3" customFormat="1" ht="13.5" x14ac:dyDescent="0.2">
      <c r="A39" s="8" t="s">
        <v>27</v>
      </c>
      <c r="C39" s="9">
        <v>16635.355014895878</v>
      </c>
      <c r="D39" s="9">
        <v>15791.140858079216</v>
      </c>
      <c r="E39" s="9">
        <v>15789.154907409762</v>
      </c>
      <c r="F39" s="9">
        <v>14931.001582764962</v>
      </c>
      <c r="G39" s="9">
        <v>14644.395150816936</v>
      </c>
      <c r="H39" s="9">
        <v>13854.359591385251</v>
      </c>
      <c r="I39" s="9">
        <v>14325.416252813688</v>
      </c>
      <c r="J39" s="9">
        <v>13562.448862850673</v>
      </c>
      <c r="K39" s="9">
        <v>13412.321151992357</v>
      </c>
      <c r="L39" s="9">
        <v>13657.286415943528</v>
      </c>
    </row>
    <row r="40" spans="1:12" s="3" customFormat="1" ht="13.5" x14ac:dyDescent="0.2">
      <c r="A40" s="3" t="s">
        <v>28</v>
      </c>
    </row>
    <row r="41" spans="1:12" s="4" customFormat="1" ht="20.25" x14ac:dyDescent="0.2"/>
    <row r="42" spans="1:12" s="3" customFormat="1" ht="21" thickBot="1" x14ac:dyDescent="0.25">
      <c r="A42" s="10" t="s">
        <v>29</v>
      </c>
      <c r="B42" s="11"/>
      <c r="C42" s="12">
        <v>8.3991500350881446E-2</v>
      </c>
      <c r="D42" s="12">
        <v>9.1092747295887969E-2</v>
      </c>
      <c r="E42" s="12">
        <v>9.6289220570119724E-2</v>
      </c>
      <c r="F42" s="12">
        <v>0.11384582179992747</v>
      </c>
      <c r="G42" s="12">
        <v>0.11135498526205762</v>
      </c>
      <c r="H42" s="12">
        <v>0.11791932780157997</v>
      </c>
      <c r="I42" s="12">
        <v>0.1260543305456728</v>
      </c>
      <c r="J42" s="12">
        <v>0.13155123500695193</v>
      </c>
      <c r="K42" s="12">
        <v>0.14097632834342566</v>
      </c>
      <c r="L42" s="12">
        <v>0.15333365445970043</v>
      </c>
    </row>
    <row r="43" spans="1:12" s="3" customFormat="1" ht="13.5" x14ac:dyDescent="0.2">
      <c r="C43" s="6"/>
      <c r="D43" s="6"/>
      <c r="E43" s="6"/>
      <c r="F43" s="6"/>
      <c r="G43" s="6"/>
      <c r="H43" s="6"/>
      <c r="I43" s="6"/>
      <c r="J43" s="6"/>
      <c r="K43" s="6"/>
      <c r="L43" s="6"/>
    </row>
    <row r="44" spans="1:12" s="3" customFormat="1" ht="20.25" x14ac:dyDescent="0.2">
      <c r="A44" s="14" t="s">
        <v>30</v>
      </c>
      <c r="C44" s="6"/>
      <c r="D44" s="6"/>
      <c r="E44" s="6"/>
      <c r="F44" s="6"/>
      <c r="G44" s="6"/>
      <c r="H44" s="6"/>
      <c r="I44" s="6"/>
      <c r="J44" s="6"/>
      <c r="K44" s="6"/>
      <c r="L44" s="6"/>
    </row>
    <row r="45" spans="1:12" s="3" customFormat="1" ht="13.5" x14ac:dyDescent="0.2">
      <c r="A45" s="15" t="s">
        <v>31</v>
      </c>
      <c r="B45" s="15"/>
      <c r="C45" s="6">
        <v>180.89555586915088</v>
      </c>
      <c r="D45" s="6">
        <v>192.84845785646243</v>
      </c>
      <c r="E45" s="6">
        <v>219.85771469359787</v>
      </c>
      <c r="F45" s="6">
        <v>255.23751390798688</v>
      </c>
      <c r="G45" s="6">
        <v>291.81569409782765</v>
      </c>
      <c r="H45" s="6">
        <v>344.53826978550768</v>
      </c>
      <c r="I45" s="6">
        <v>422.85615889272731</v>
      </c>
      <c r="J45" s="6">
        <v>599.76833167810105</v>
      </c>
      <c r="K45" s="6">
        <v>660.32031868040542</v>
      </c>
      <c r="L45" s="6">
        <v>722.23585181164697</v>
      </c>
    </row>
    <row r="46" spans="1:12" s="3" customFormat="1" ht="13.5" x14ac:dyDescent="0.2">
      <c r="A46" s="15" t="s">
        <v>32</v>
      </c>
      <c r="B46" s="15"/>
      <c r="C46" s="6">
        <v>1397.2284265706646</v>
      </c>
      <c r="D46" s="6">
        <v>1438.4584036987815</v>
      </c>
      <c r="E46" s="6">
        <v>1520.3254194953668</v>
      </c>
      <c r="F46" s="6">
        <v>1699.8321454858949</v>
      </c>
      <c r="G46" s="6">
        <v>1630.726406190968</v>
      </c>
      <c r="H46" s="6">
        <v>1633.6967701375211</v>
      </c>
      <c r="I46" s="6">
        <v>1805.78075553653</v>
      </c>
      <c r="J46" s="6">
        <v>1784.1568976266367</v>
      </c>
      <c r="K46" s="6">
        <v>1890.8197905707475</v>
      </c>
      <c r="L46" s="6">
        <v>2094.1216361594456</v>
      </c>
    </row>
    <row r="47" spans="1:12" s="3" customFormat="1" ht="13.5" x14ac:dyDescent="0.2">
      <c r="A47" s="15" t="s">
        <v>33</v>
      </c>
      <c r="B47" s="15"/>
      <c r="C47" s="6">
        <v>58.904048564051251</v>
      </c>
      <c r="D47" s="6">
        <v>29.51922017819469</v>
      </c>
      <c r="E47" s="6">
        <v>45.21968604300119</v>
      </c>
      <c r="F47" s="6">
        <v>59.300749700535405</v>
      </c>
      <c r="G47" s="6">
        <v>138.09433938771039</v>
      </c>
      <c r="H47" s="6">
        <v>223.06315321108414</v>
      </c>
      <c r="I47" s="6">
        <v>263.08363334932341</v>
      </c>
      <c r="J47" s="6">
        <v>36.368968674825808</v>
      </c>
      <c r="K47" s="6">
        <v>312.80969535540021</v>
      </c>
      <c r="L47" s="6">
        <v>314.51925298863455</v>
      </c>
    </row>
    <row r="48" spans="1:12" s="3" customFormat="1" ht="13.5" x14ac:dyDescent="0.2">
      <c r="A48" s="3" t="s">
        <v>34</v>
      </c>
      <c r="B48" s="15"/>
      <c r="C48" s="6">
        <v>1637.0280310038668</v>
      </c>
      <c r="D48" s="6">
        <v>1660.8260817334385</v>
      </c>
      <c r="E48" s="6">
        <v>1785.402820231966</v>
      </c>
      <c r="F48" s="6">
        <v>2014.370409094417</v>
      </c>
      <c r="G48" s="6">
        <v>2060.6364396765061</v>
      </c>
      <c r="H48" s="6">
        <v>2201.2981931341128</v>
      </c>
      <c r="I48" s="6">
        <v>2491.720547778581</v>
      </c>
      <c r="J48" s="6">
        <v>2420.2941979795633</v>
      </c>
      <c r="K48" s="6">
        <v>2863.9498046065528</v>
      </c>
      <c r="L48" s="6">
        <v>3130.8767409597272</v>
      </c>
    </row>
    <row r="49" spans="1:12" ht="13.5" x14ac:dyDescent="0.2">
      <c r="A49" s="3" t="s">
        <v>35</v>
      </c>
      <c r="B49" s="3"/>
      <c r="C49" s="6"/>
      <c r="D49" s="6"/>
      <c r="E49" s="6"/>
      <c r="F49" s="6"/>
      <c r="G49" s="6"/>
      <c r="H49" s="6"/>
      <c r="I49" s="6"/>
      <c r="J49" s="6"/>
      <c r="K49" s="6"/>
      <c r="L49" s="6"/>
    </row>
    <row r="50" spans="1:12" s="3" customFormat="1" ht="13.5" x14ac:dyDescent="0.2">
      <c r="A50" s="1"/>
      <c r="B50" s="1"/>
      <c r="C50" s="1"/>
      <c r="D50" s="1"/>
      <c r="E50" s="1"/>
      <c r="F50" s="1"/>
      <c r="G50" s="1"/>
      <c r="H50" s="1"/>
      <c r="I50" s="1"/>
      <c r="J50" s="1"/>
      <c r="K50" s="1"/>
      <c r="L50" s="1"/>
    </row>
    <row r="51" spans="1:12" ht="20.25" x14ac:dyDescent="0.2">
      <c r="A51" s="16" t="s">
        <v>36</v>
      </c>
      <c r="B51" s="15"/>
      <c r="C51" s="6"/>
      <c r="D51" s="6"/>
      <c r="E51" s="6"/>
      <c r="F51" s="6"/>
      <c r="G51" s="6"/>
      <c r="H51" s="6"/>
      <c r="I51" s="6"/>
      <c r="J51" s="6"/>
      <c r="K51" s="6"/>
      <c r="L51" s="6"/>
    </row>
    <row r="52" spans="1:12" ht="13.5" x14ac:dyDescent="0.2">
      <c r="A52" s="15" t="s">
        <v>37</v>
      </c>
      <c r="B52" s="15"/>
      <c r="C52" s="6">
        <v>0</v>
      </c>
      <c r="D52" s="6">
        <v>0</v>
      </c>
      <c r="E52" s="6">
        <v>0</v>
      </c>
      <c r="F52" s="6">
        <v>0</v>
      </c>
      <c r="G52" s="6">
        <v>0</v>
      </c>
      <c r="H52" s="6">
        <v>0</v>
      </c>
      <c r="I52" s="6">
        <v>0</v>
      </c>
      <c r="J52" s="6">
        <v>0</v>
      </c>
      <c r="K52" s="6">
        <v>0</v>
      </c>
      <c r="L52" s="6">
        <v>0</v>
      </c>
    </row>
    <row r="53" spans="1:12" s="3" customFormat="1" ht="13.5" x14ac:dyDescent="0.2">
      <c r="A53" s="15" t="s">
        <v>38</v>
      </c>
      <c r="B53" s="15"/>
      <c r="C53" s="6">
        <v>0</v>
      </c>
      <c r="D53" s="6">
        <v>0</v>
      </c>
      <c r="E53" s="6">
        <v>0</v>
      </c>
      <c r="F53" s="6">
        <v>0</v>
      </c>
      <c r="G53" s="6">
        <v>0</v>
      </c>
      <c r="H53" s="6">
        <v>0</v>
      </c>
      <c r="I53" s="6">
        <v>0</v>
      </c>
      <c r="J53" s="6">
        <v>0</v>
      </c>
      <c r="K53" s="6">
        <v>0</v>
      </c>
      <c r="L53" s="6">
        <v>0</v>
      </c>
    </row>
    <row r="54" spans="1:12" s="3" customFormat="1" ht="13.5" x14ac:dyDescent="0.2">
      <c r="A54" s="15"/>
      <c r="B54" s="15"/>
      <c r="C54" s="6"/>
      <c r="D54" s="6"/>
      <c r="E54" s="6"/>
      <c r="F54" s="6"/>
      <c r="G54" s="6"/>
      <c r="H54" s="6"/>
      <c r="I54" s="6"/>
      <c r="J54" s="6"/>
      <c r="K54" s="6"/>
      <c r="L54" s="6"/>
    </row>
    <row r="55" spans="1:12" s="3" customFormat="1" ht="13.5" x14ac:dyDescent="0.2">
      <c r="A55" s="8" t="s">
        <v>39</v>
      </c>
      <c r="B55" s="15"/>
      <c r="C55" s="9">
        <v>1637.0280310038668</v>
      </c>
      <c r="D55" s="9">
        <v>1660.8260817334385</v>
      </c>
      <c r="E55" s="9">
        <v>1785.402820231966</v>
      </c>
      <c r="F55" s="9">
        <v>2014.370409094417</v>
      </c>
      <c r="G55" s="9">
        <v>2060.6364396765061</v>
      </c>
      <c r="H55" s="9">
        <v>2201.2981931341128</v>
      </c>
      <c r="I55" s="9">
        <v>2491.720547778581</v>
      </c>
      <c r="J55" s="9">
        <v>2420.2941979795633</v>
      </c>
      <c r="K55" s="9">
        <v>2863.9498046065528</v>
      </c>
      <c r="L55" s="9">
        <v>3130.8767409597272</v>
      </c>
    </row>
    <row r="57" spans="1:12" s="3" customFormat="1" ht="20.25" x14ac:dyDescent="0.2">
      <c r="A57" s="16" t="s">
        <v>40</v>
      </c>
      <c r="C57" s="6"/>
      <c r="D57" s="6"/>
      <c r="E57" s="6"/>
      <c r="F57" s="6"/>
      <c r="G57" s="6"/>
      <c r="H57" s="6"/>
      <c r="I57" s="6"/>
      <c r="J57" s="6"/>
      <c r="K57" s="6"/>
      <c r="L57" s="6"/>
    </row>
    <row r="58" spans="1:12" s="3" customFormat="1" ht="13.5" x14ac:dyDescent="0.2">
      <c r="A58" s="3" t="s">
        <v>41</v>
      </c>
      <c r="C58" s="6">
        <v>27806.357361230534</v>
      </c>
      <c r="D58" s="6">
        <v>27496.672375083599</v>
      </c>
      <c r="E58" s="6">
        <v>27771.836462214582</v>
      </c>
      <c r="F58" s="6">
        <v>27296.529879621667</v>
      </c>
      <c r="G58" s="6">
        <v>27057.315634852392</v>
      </c>
      <c r="H58" s="6">
        <v>25825.287833190021</v>
      </c>
      <c r="I58" s="6">
        <v>26165.316017005825</v>
      </c>
      <c r="J58" s="6">
        <v>25374.865147606761</v>
      </c>
      <c r="K58" s="6">
        <v>25011.672375083595</v>
      </c>
      <c r="L58" s="6">
        <v>25156.373913251173</v>
      </c>
    </row>
    <row r="59" spans="1:12" s="3" customFormat="1" ht="13.5" x14ac:dyDescent="0.2">
      <c r="A59" s="1"/>
      <c r="B59" s="1"/>
      <c r="C59" s="1"/>
      <c r="D59" s="1"/>
      <c r="E59" s="1"/>
      <c r="F59" s="1"/>
      <c r="G59" s="1"/>
      <c r="H59" s="1"/>
      <c r="I59" s="1"/>
      <c r="J59" s="1"/>
      <c r="K59" s="1"/>
      <c r="L59" s="1"/>
    </row>
    <row r="60" spans="1:12" s="3" customFormat="1" ht="20.25" x14ac:dyDescent="0.2">
      <c r="A60" s="16" t="s">
        <v>42</v>
      </c>
      <c r="B60" s="1"/>
      <c r="C60" s="1"/>
      <c r="D60" s="1"/>
      <c r="E60" s="1"/>
      <c r="F60" s="1"/>
      <c r="G60" s="1"/>
      <c r="H60" s="1"/>
      <c r="I60" s="1"/>
      <c r="J60" s="1"/>
      <c r="K60" s="1"/>
      <c r="L60" s="1"/>
    </row>
    <row r="61" spans="1:12" s="3" customFormat="1" ht="13.5" x14ac:dyDescent="0.2">
      <c r="A61" s="1" t="s">
        <v>43</v>
      </c>
      <c r="B61" s="1"/>
      <c r="C61" s="6">
        <v>27818.852817513627</v>
      </c>
      <c r="D61" s="6">
        <v>27512.134695855086</v>
      </c>
      <c r="E61" s="6">
        <v>27792.209650889276</v>
      </c>
      <c r="F61" s="6">
        <v>27323.103211693975</v>
      </c>
      <c r="G61" s="6">
        <v>27090.66456898833</v>
      </c>
      <c r="H61" s="6">
        <v>25866.073549539447</v>
      </c>
      <c r="I61" s="6">
        <v>26215.173394305995</v>
      </c>
      <c r="J61" s="6">
        <v>25434.076979789621</v>
      </c>
      <c r="K61" s="6">
        <v>25083.346278580684</v>
      </c>
      <c r="L61" s="6">
        <v>25238.242754913626</v>
      </c>
    </row>
    <row r="62" spans="1:12" s="3" customFormat="1" ht="13.5" x14ac:dyDescent="0.2">
      <c r="A62" s="8" t="s">
        <v>44</v>
      </c>
      <c r="C62" s="6">
        <v>27818.852817513627</v>
      </c>
      <c r="D62" s="6">
        <v>27512.134695855086</v>
      </c>
      <c r="E62" s="6">
        <v>27792.209650889276</v>
      </c>
      <c r="F62" s="6">
        <v>27323.103211693975</v>
      </c>
      <c r="G62" s="6">
        <v>27090.66456898833</v>
      </c>
      <c r="H62" s="6">
        <v>25866.073549539447</v>
      </c>
      <c r="I62" s="6">
        <v>26215.173394305995</v>
      </c>
      <c r="J62" s="6">
        <v>25434.076979789621</v>
      </c>
      <c r="K62" s="6">
        <v>25083.346278580684</v>
      </c>
      <c r="L62" s="6">
        <v>25238.242754913626</v>
      </c>
    </row>
    <row r="63" spans="1:12" s="4" customFormat="1" ht="20.25" x14ac:dyDescent="0.2">
      <c r="A63" s="3"/>
      <c r="B63" s="3"/>
      <c r="C63" s="3"/>
      <c r="D63" s="3"/>
      <c r="E63" s="3"/>
      <c r="F63" s="3"/>
      <c r="G63" s="3"/>
      <c r="H63" s="3"/>
      <c r="I63" s="3"/>
      <c r="J63" s="3"/>
      <c r="K63" s="3"/>
      <c r="L63" s="3"/>
    </row>
    <row r="64" spans="1:12" s="3" customFormat="1" ht="21" thickBot="1" x14ac:dyDescent="0.25">
      <c r="A64" s="10" t="s">
        <v>45</v>
      </c>
      <c r="B64" s="11"/>
      <c r="C64" s="12">
        <v>5.8845993461429151E-2</v>
      </c>
      <c r="D64" s="12">
        <v>6.0367038039532958E-2</v>
      </c>
      <c r="E64" s="12">
        <v>6.424112521671474E-2</v>
      </c>
      <c r="F64" s="12">
        <v>7.3724071291883478E-2</v>
      </c>
      <c r="G64" s="12">
        <v>7.6064447752064071E-2</v>
      </c>
      <c r="H64" s="12">
        <v>8.510368567993605E-2</v>
      </c>
      <c r="I64" s="12">
        <v>9.5048791411762673E-2</v>
      </c>
      <c r="J64" s="12">
        <v>9.5159505882708967E-2</v>
      </c>
      <c r="K64" s="12">
        <v>0.11417734192236358</v>
      </c>
      <c r="L64" s="12">
        <v>0.12405288162743333</v>
      </c>
    </row>
    <row r="65" spans="1:27" s="3" customFormat="1" ht="15" customHeight="1" x14ac:dyDescent="0.2">
      <c r="A65" s="3" t="s">
        <v>46</v>
      </c>
    </row>
    <row r="66" spans="1:27" s="3" customFormat="1" ht="22.5" customHeight="1" x14ac:dyDescent="0.2">
      <c r="J66" s="144" t="s">
        <v>47</v>
      </c>
      <c r="K66" s="144"/>
      <c r="L66" s="144"/>
      <c r="M66" s="144"/>
      <c r="N66" s="144"/>
      <c r="O66" s="144"/>
      <c r="P66" s="144"/>
      <c r="Q66" s="144"/>
      <c r="R66" s="17"/>
      <c r="S66" s="5"/>
      <c r="AA66" s="8"/>
    </row>
    <row r="67" spans="1:27" s="3" customFormat="1" ht="22.5" customHeight="1" x14ac:dyDescent="0.2">
      <c r="D67" s="18" t="s">
        <v>48</v>
      </c>
      <c r="E67" s="19"/>
      <c r="F67" s="20"/>
      <c r="G67" s="20"/>
      <c r="H67" s="20"/>
      <c r="I67" s="21"/>
      <c r="J67" s="144" t="s">
        <v>49</v>
      </c>
      <c r="K67" s="144"/>
      <c r="L67" s="144" t="s">
        <v>50</v>
      </c>
      <c r="M67" s="144"/>
      <c r="N67" s="144" t="s">
        <v>51</v>
      </c>
      <c r="O67" s="144"/>
      <c r="P67" s="144" t="s">
        <v>52</v>
      </c>
      <c r="Q67" s="144"/>
      <c r="R67" s="22"/>
      <c r="S67" s="23" t="s">
        <v>53</v>
      </c>
    </row>
    <row r="68" spans="1:27" s="3" customFormat="1" ht="22.5" customHeight="1" x14ac:dyDescent="0.2">
      <c r="D68" s="24">
        <v>6.0999999999999999E-2</v>
      </c>
      <c r="J68" s="143">
        <v>7.4800000000000005E-2</v>
      </c>
      <c r="K68" s="143"/>
      <c r="L68" s="143">
        <v>8.1699999999999995E-2</v>
      </c>
      <c r="M68" s="143"/>
      <c r="N68" s="143">
        <v>9.2050000000000007E-2</v>
      </c>
      <c r="O68" s="143"/>
      <c r="P68" s="143">
        <v>0.10585</v>
      </c>
      <c r="Q68" s="143"/>
      <c r="R68" s="26"/>
      <c r="S68" s="27">
        <v>0.13</v>
      </c>
    </row>
    <row r="69" spans="1:27" s="28" customFormat="1" ht="15" customHeight="1" x14ac:dyDescent="0.2"/>
    <row r="72" spans="1:27" ht="15" customHeight="1" x14ac:dyDescent="0.2">
      <c r="A72" s="3"/>
      <c r="B72" s="3"/>
      <c r="C72" s="6"/>
      <c r="D72" s="6"/>
      <c r="E72" s="6"/>
      <c r="F72" s="6"/>
      <c r="G72" s="6"/>
      <c r="H72" s="6"/>
      <c r="I72" s="6"/>
      <c r="J72" s="6"/>
      <c r="K72" s="6"/>
      <c r="L72" s="6"/>
      <c r="M72" s="6"/>
      <c r="N72" s="6"/>
      <c r="O72" s="6"/>
      <c r="P72" s="6"/>
      <c r="Q72" s="6"/>
      <c r="R72" s="6"/>
      <c r="S72" s="6"/>
    </row>
    <row r="73" spans="1:27" s="28" customFormat="1" ht="15" customHeight="1" x14ac:dyDescent="0.2"/>
    <row r="74" spans="1:27" s="28" customFormat="1" ht="15" customHeight="1" x14ac:dyDescent="0.2"/>
    <row r="75" spans="1:27" s="28" customFormat="1" ht="15" customHeight="1" x14ac:dyDescent="0.2"/>
    <row r="76" spans="1:27" s="28" customFormat="1" ht="15" customHeight="1" x14ac:dyDescent="0.2"/>
    <row r="77" spans="1:27" s="28" customFormat="1" ht="15" customHeight="1" x14ac:dyDescent="0.2"/>
    <row r="78" spans="1:27" s="28" customFormat="1" ht="15" customHeight="1" x14ac:dyDescent="0.2"/>
    <row r="79" spans="1:27" s="28" customFormat="1" ht="15" customHeight="1" x14ac:dyDescent="0.2">
      <c r="T79" s="29"/>
    </row>
    <row r="80" spans="1:27" s="28" customFormat="1" ht="15" customHeight="1" x14ac:dyDescent="0.2"/>
    <row r="81" spans="1:1" s="28" customFormat="1" ht="13.5" x14ac:dyDescent="0.2"/>
    <row r="82" spans="1:1" s="28" customFormat="1" ht="13.5" x14ac:dyDescent="0.2"/>
    <row r="83" spans="1:1" s="28" customFormat="1" ht="13.5" x14ac:dyDescent="0.2"/>
    <row r="84" spans="1:1" s="28" customFormat="1" ht="13.5" x14ac:dyDescent="0.2"/>
    <row r="85" spans="1:1" s="3" customFormat="1" ht="13.5" x14ac:dyDescent="0.2"/>
    <row r="86" spans="1:1" s="3" customFormat="1" ht="13.5" x14ac:dyDescent="0.2"/>
    <row r="87" spans="1:1" s="3" customFormat="1" ht="13.5" x14ac:dyDescent="0.2"/>
    <row r="88" spans="1:1" s="3" customFormat="1" ht="13.5" x14ac:dyDescent="0.2"/>
    <row r="90" spans="1:1" s="28" customFormat="1" ht="13.5" x14ac:dyDescent="0.2">
      <c r="A90" s="30"/>
    </row>
    <row r="98" s="28" customFormat="1" ht="13.5" x14ac:dyDescent="0.2"/>
    <row r="99" s="28" customFormat="1" ht="13.5" x14ac:dyDescent="0.2"/>
    <row r="100" s="28" customFormat="1" ht="13.5" x14ac:dyDescent="0.2"/>
    <row r="101" s="28" customFormat="1" ht="13.5" x14ac:dyDescent="0.2"/>
    <row r="200" spans="1:2" s="3" customFormat="1" ht="13.5" x14ac:dyDescent="0.2">
      <c r="A200" s="31">
        <v>41.868000000000002</v>
      </c>
      <c r="B200" s="8" t="s">
        <v>54</v>
      </c>
    </row>
    <row r="201" spans="1:2" s="3" customFormat="1" ht="13.5" x14ac:dyDescent="0.2">
      <c r="A201" s="31">
        <v>10</v>
      </c>
      <c r="B201" s="8" t="s">
        <v>55</v>
      </c>
    </row>
    <row r="202" spans="1:2" s="3" customFormat="1" ht="13.5" x14ac:dyDescent="0.2">
      <c r="A202" s="31">
        <v>1</v>
      </c>
      <c r="B202" s="8" t="s">
        <v>56</v>
      </c>
    </row>
    <row r="203" spans="1:2" s="3" customFormat="1" ht="13.5" x14ac:dyDescent="0.2">
      <c r="A203" s="31">
        <v>11.63</v>
      </c>
      <c r="B203" s="8" t="s">
        <v>57</v>
      </c>
    </row>
    <row r="204" spans="1:2" s="3" customFormat="1" ht="13.5" x14ac:dyDescent="0.2">
      <c r="A204" s="31">
        <v>39.68</v>
      </c>
      <c r="B204" s="8" t="s">
        <v>58</v>
      </c>
    </row>
  </sheetData>
  <mergeCells count="10">
    <mergeCell ref="J68:K68"/>
    <mergeCell ref="L68:M68"/>
    <mergeCell ref="N68:O68"/>
    <mergeCell ref="P68:Q68"/>
    <mergeCell ref="H1:K2"/>
    <mergeCell ref="J66:Q66"/>
    <mergeCell ref="J67:K67"/>
    <mergeCell ref="L67:M67"/>
    <mergeCell ref="N67:O67"/>
    <mergeCell ref="P67:Q6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A204"/>
  <sheetViews>
    <sheetView workbookViewId="0"/>
  </sheetViews>
  <sheetFormatPr defaultRowHeight="12.75" x14ac:dyDescent="0.2"/>
  <cols>
    <col min="1" max="19" width="11.42578125" style="1" customWidth="1"/>
    <col min="20" max="26" width="9.140625" style="1"/>
    <col min="27" max="27" width="11.28515625" style="1" bestFit="1" customWidth="1"/>
    <col min="28" max="16384" width="9.140625" style="1"/>
  </cols>
  <sheetData>
    <row r="1" spans="1:27" ht="12.75" customHeight="1" x14ac:dyDescent="0.2">
      <c r="A1" s="88" t="s">
        <v>135</v>
      </c>
      <c r="H1" s="142" t="s">
        <v>66</v>
      </c>
      <c r="I1" s="142"/>
      <c r="J1" s="142"/>
      <c r="K1" s="142"/>
      <c r="AA1" s="2">
        <v>1</v>
      </c>
    </row>
    <row r="2" spans="1:27" ht="12.75" customHeight="1" x14ac:dyDescent="0.2">
      <c r="A2" s="102"/>
      <c r="B2" s="103"/>
      <c r="H2" s="142"/>
      <c r="I2" s="142"/>
      <c r="J2" s="142"/>
      <c r="K2" s="142"/>
    </row>
    <row r="4" spans="1:27" s="3" customFormat="1" ht="22.5" customHeight="1" x14ac:dyDescent="0.2"/>
    <row r="5" spans="1:27" s="4" customFormat="1" ht="27" customHeight="1" x14ac:dyDescent="0.2">
      <c r="C5" s="5">
        <v>2004</v>
      </c>
      <c r="D5" s="5">
        <v>2005</v>
      </c>
      <c r="E5" s="5">
        <v>2006</v>
      </c>
      <c r="F5" s="5">
        <v>2007</v>
      </c>
      <c r="G5" s="5">
        <v>2008</v>
      </c>
      <c r="H5" s="5">
        <v>2009</v>
      </c>
      <c r="I5" s="5">
        <v>2010</v>
      </c>
      <c r="J5" s="5">
        <v>2011</v>
      </c>
      <c r="K5" s="5">
        <v>2012</v>
      </c>
      <c r="L5" s="5">
        <v>2013</v>
      </c>
    </row>
    <row r="6" spans="1:27" s="4" customFormat="1" ht="27" customHeight="1" x14ac:dyDescent="0.2">
      <c r="A6" s="5" t="s">
        <v>1</v>
      </c>
    </row>
    <row r="7" spans="1:27" s="3" customFormat="1" ht="15" customHeight="1" x14ac:dyDescent="0.2">
      <c r="A7" s="3" t="s">
        <v>2</v>
      </c>
      <c r="C7" s="6">
        <v>2.5004808764052098</v>
      </c>
      <c r="D7" s="6">
        <v>2.4529027737970122</v>
      </c>
      <c r="E7" s="6">
        <v>1.9954558482503448</v>
      </c>
      <c r="F7" s="6">
        <v>2.0142004742176707</v>
      </c>
      <c r="G7" s="6">
        <v>2.020219390812684</v>
      </c>
      <c r="H7" s="6">
        <v>1.9416868600015633</v>
      </c>
      <c r="I7" s="6">
        <v>1.9036931655332345</v>
      </c>
      <c r="J7" s="6">
        <v>1.9008155501706665</v>
      </c>
      <c r="K7" s="6">
        <v>1.9019390812684021</v>
      </c>
      <c r="L7" s="6">
        <v>1.8508220641496658</v>
      </c>
    </row>
    <row r="8" spans="1:27" s="3" customFormat="1" ht="15" customHeight="1" x14ac:dyDescent="0.2">
      <c r="A8" s="3" t="s">
        <v>3</v>
      </c>
      <c r="C8" s="6">
        <v>514.38410386677663</v>
      </c>
      <c r="D8" s="6">
        <v>521.88560793083161</v>
      </c>
      <c r="E8" s="6">
        <v>531.07858181282631</v>
      </c>
      <c r="F8" s="6">
        <v>555.74976319889038</v>
      </c>
      <c r="G8" s="6">
        <v>576.88617799482961</v>
      </c>
      <c r="H8" s="6">
        <v>604.47238847267704</v>
      </c>
      <c r="I8" s="6">
        <v>664.57446854055684</v>
      </c>
      <c r="J8" s="6">
        <v>748.02656740636189</v>
      </c>
      <c r="K8" s="6">
        <v>802.51124369457739</v>
      </c>
      <c r="L8" s="6">
        <v>909.36584823207238</v>
      </c>
    </row>
    <row r="9" spans="1:27" s="3" customFormat="1" ht="15" customHeight="1" x14ac:dyDescent="0.2">
      <c r="A9" s="3" t="s">
        <v>4</v>
      </c>
      <c r="C9" s="6">
        <v>0.15821152192605331</v>
      </c>
      <c r="D9" s="6">
        <v>0.18572656921754085</v>
      </c>
      <c r="E9" s="6">
        <v>0.18572656921754085</v>
      </c>
      <c r="F9" s="6">
        <v>0.20980223559759245</v>
      </c>
      <c r="G9" s="6">
        <v>0.2255374032674119</v>
      </c>
      <c r="H9" s="6">
        <v>0.32244196044711948</v>
      </c>
      <c r="I9" s="6">
        <v>0.5182287188306105</v>
      </c>
      <c r="J9" s="6">
        <v>1.284608770421324</v>
      </c>
      <c r="K9" s="6">
        <v>8.9304385210662076</v>
      </c>
      <c r="L9" s="6">
        <v>44.500515907136716</v>
      </c>
    </row>
    <row r="10" spans="1:27" s="3" customFormat="1" ht="15" customHeight="1" x14ac:dyDescent="0.2">
      <c r="A10" s="3" t="s">
        <v>5</v>
      </c>
      <c r="C10" s="6">
        <v>158.2207222699914</v>
      </c>
      <c r="D10" s="6">
        <v>162.85580395528802</v>
      </c>
      <c r="E10" s="6">
        <v>152.8785898538263</v>
      </c>
      <c r="F10" s="6">
        <v>157.18202923473774</v>
      </c>
      <c r="G10" s="6">
        <v>155.06130696474634</v>
      </c>
      <c r="H10" s="6">
        <v>170.87575236457437</v>
      </c>
      <c r="I10" s="6">
        <v>285.80085984522788</v>
      </c>
      <c r="J10" s="6">
        <v>264.63422184006873</v>
      </c>
      <c r="K10" s="6">
        <v>273.11324161650901</v>
      </c>
      <c r="L10" s="6">
        <v>264.10498710232162</v>
      </c>
    </row>
    <row r="11" spans="1:27" s="3" customFormat="1" ht="15" customHeight="1" x14ac:dyDescent="0.2">
      <c r="A11" s="3" t="s">
        <v>6</v>
      </c>
      <c r="C11" s="6">
        <v>92.273086844368038</v>
      </c>
      <c r="D11" s="6">
        <v>109.97807394668961</v>
      </c>
      <c r="E11" s="6">
        <v>110.99423903697344</v>
      </c>
      <c r="F11" s="6">
        <v>109.71496130696468</v>
      </c>
      <c r="G11" s="6">
        <v>114.9177128116939</v>
      </c>
      <c r="H11" s="6">
        <v>114.54187446259674</v>
      </c>
      <c r="I11" s="7">
        <v>109.22141014617362</v>
      </c>
      <c r="J11" s="6">
        <v>111.53611349957006</v>
      </c>
      <c r="K11" s="6">
        <v>108.86552020636283</v>
      </c>
      <c r="L11" s="6">
        <v>108.59303525365434</v>
      </c>
    </row>
    <row r="12" spans="1:27" s="3" customFormat="1" ht="15" customHeight="1" x14ac:dyDescent="0.2">
      <c r="A12" s="8" t="s">
        <v>7</v>
      </c>
      <c r="B12" s="8"/>
      <c r="C12" s="9">
        <v>767.53660537946735</v>
      </c>
      <c r="D12" s="9">
        <v>797.35811517582385</v>
      </c>
      <c r="E12" s="9">
        <v>797.13259312109392</v>
      </c>
      <c r="F12" s="9">
        <v>824.87075645040807</v>
      </c>
      <c r="G12" s="9">
        <v>849.11095456534997</v>
      </c>
      <c r="H12" s="9">
        <v>892.15414412029691</v>
      </c>
      <c r="I12" s="9">
        <v>1062.0186604163223</v>
      </c>
      <c r="J12" s="9">
        <v>1127.3823270665928</v>
      </c>
      <c r="K12" s="9">
        <v>1195.3223831197838</v>
      </c>
      <c r="L12" s="9">
        <v>1328.4152085593346</v>
      </c>
    </row>
    <row r="13" spans="1:27" s="3" customFormat="1" ht="15" customHeight="1" x14ac:dyDescent="0.2">
      <c r="A13" s="3" t="s">
        <v>8</v>
      </c>
    </row>
    <row r="14" spans="1:27" s="3" customFormat="1" ht="15" customHeight="1" x14ac:dyDescent="0.2"/>
    <row r="15" spans="1:27" s="4" customFormat="1" ht="27" customHeight="1" x14ac:dyDescent="0.2">
      <c r="A15" s="5" t="s">
        <v>9</v>
      </c>
    </row>
    <row r="16" spans="1:27" s="3" customFormat="1" ht="15" customHeight="1" x14ac:dyDescent="0.2">
      <c r="A16" s="8" t="s">
        <v>10</v>
      </c>
      <c r="C16" s="9">
        <v>3229.9226139294924</v>
      </c>
      <c r="D16" s="9">
        <v>3234.3078245915735</v>
      </c>
      <c r="E16" s="9">
        <v>3325.5374032674117</v>
      </c>
      <c r="F16" s="9">
        <v>3298.8822012037831</v>
      </c>
      <c r="G16" s="9">
        <v>3273.5167669819434</v>
      </c>
      <c r="H16" s="9">
        <v>3157.0937231298367</v>
      </c>
      <c r="I16" s="9">
        <v>3243.9380911435942</v>
      </c>
      <c r="J16" s="9">
        <v>3142.6483233018052</v>
      </c>
      <c r="K16" s="9">
        <v>3090.1977644024078</v>
      </c>
      <c r="L16" s="9">
        <v>3080.9114359415307</v>
      </c>
    </row>
    <row r="17" spans="1:12" s="3" customFormat="1" ht="13.5" x14ac:dyDescent="0.2"/>
    <row r="18" spans="1:12" s="4" customFormat="1" ht="21" thickBot="1" x14ac:dyDescent="0.25">
      <c r="A18" s="10" t="s">
        <v>11</v>
      </c>
      <c r="B18" s="11"/>
      <c r="C18" s="12">
        <v>0.23763312534775866</v>
      </c>
      <c r="D18" s="12">
        <v>0.24653130079741675</v>
      </c>
      <c r="E18" s="12">
        <v>0.23970038416584763</v>
      </c>
      <c r="F18" s="12">
        <v>0.2500455324380505</v>
      </c>
      <c r="G18" s="12">
        <v>0.25938799615442254</v>
      </c>
      <c r="H18" s="12">
        <v>0.28258715843121857</v>
      </c>
      <c r="I18" s="12">
        <v>0.32738561297325069</v>
      </c>
      <c r="J18" s="12">
        <v>0.35873639398573082</v>
      </c>
      <c r="K18" s="12">
        <v>0.38681096623954714</v>
      </c>
      <c r="L18" s="12">
        <v>0.43117604519954955</v>
      </c>
    </row>
    <row r="19" spans="1:12" s="3" customFormat="1" ht="13.5" x14ac:dyDescent="0.2"/>
    <row r="20" spans="1:12" s="4" customFormat="1" ht="20.25" x14ac:dyDescent="0.2">
      <c r="A20" s="5" t="s">
        <v>12</v>
      </c>
    </row>
    <row r="21" spans="1:12" s="3" customFormat="1" ht="13.5" x14ac:dyDescent="0.2">
      <c r="A21" s="3" t="s">
        <v>13</v>
      </c>
      <c r="C21" s="6">
        <v>0</v>
      </c>
      <c r="D21" s="6">
        <v>0</v>
      </c>
      <c r="E21" s="6">
        <v>0</v>
      </c>
      <c r="F21" s="6">
        <v>0</v>
      </c>
      <c r="G21" s="6">
        <v>0</v>
      </c>
      <c r="H21" s="6">
        <v>0</v>
      </c>
      <c r="I21" s="6">
        <v>0</v>
      </c>
      <c r="J21" s="6">
        <v>0</v>
      </c>
      <c r="K21" s="6">
        <v>0</v>
      </c>
      <c r="L21" s="6">
        <v>0</v>
      </c>
    </row>
    <row r="22" spans="1:12" s="3" customFormat="1" ht="13.5" x14ac:dyDescent="0.2">
      <c r="A22" s="3" t="s">
        <v>14</v>
      </c>
      <c r="C22" s="6">
        <v>31.814273430782457</v>
      </c>
      <c r="D22" s="6">
        <v>32.244196044711948</v>
      </c>
      <c r="E22" s="6">
        <v>32.330180567497855</v>
      </c>
      <c r="F22" s="6">
        <v>30.610490111779882</v>
      </c>
      <c r="G22" s="6">
        <v>32.502149613069648</v>
      </c>
      <c r="H22" s="6">
        <v>33.963886500429922</v>
      </c>
      <c r="I22" s="6">
        <v>34.737747205503013</v>
      </c>
      <c r="J22" s="6">
        <v>34.135855546001721</v>
      </c>
      <c r="K22" s="6">
        <v>33.104041272570939</v>
      </c>
      <c r="L22" s="6">
        <v>33.190025795356839</v>
      </c>
    </row>
    <row r="23" spans="1:12" s="3" customFormat="1" ht="13.5" x14ac:dyDescent="0.2">
      <c r="A23" s="3" t="s">
        <v>15</v>
      </c>
      <c r="C23" s="6">
        <v>0</v>
      </c>
      <c r="D23" s="6">
        <v>0</v>
      </c>
      <c r="E23" s="6">
        <v>3.6512876182287193</v>
      </c>
      <c r="F23" s="6">
        <v>6.092611779879622</v>
      </c>
      <c r="G23" s="6">
        <v>5.3230244122002501</v>
      </c>
      <c r="H23" s="6">
        <v>8.2082184484570551</v>
      </c>
      <c r="I23" s="6">
        <v>27.379879621668096</v>
      </c>
      <c r="J23" s="6">
        <v>130.83417476354299</v>
      </c>
      <c r="K23" s="6">
        <v>206.40004048437899</v>
      </c>
      <c r="L23" s="6">
        <v>208.02456850100299</v>
      </c>
    </row>
    <row r="24" spans="1:12" s="3" customFormat="1" ht="13.5" x14ac:dyDescent="0.2">
      <c r="A24" s="3" t="s">
        <v>16</v>
      </c>
      <c r="C24" s="6">
        <v>0</v>
      </c>
      <c r="D24" s="6">
        <v>0</v>
      </c>
      <c r="E24" s="6">
        <v>3.6512876182287193</v>
      </c>
      <c r="F24" s="6">
        <v>6.092611779879622</v>
      </c>
      <c r="G24" s="6">
        <v>5.3230244122002501</v>
      </c>
      <c r="H24" s="6">
        <v>8.2082184484570551</v>
      </c>
      <c r="I24" s="7">
        <v>27.379879621668096</v>
      </c>
      <c r="J24" s="6">
        <v>130.83417476354299</v>
      </c>
      <c r="K24" s="6">
        <v>206.40004048437899</v>
      </c>
      <c r="L24" s="6">
        <v>208.02456850100299</v>
      </c>
    </row>
    <row r="25" spans="1:12" s="3" customFormat="1" ht="13.5" x14ac:dyDescent="0.2">
      <c r="A25" s="8" t="s">
        <v>17</v>
      </c>
      <c r="C25" s="9">
        <v>7.5601252260249945</v>
      </c>
      <c r="D25" s="9">
        <v>7.6622890804307371</v>
      </c>
      <c r="E25" s="9">
        <v>11.334009469540607</v>
      </c>
      <c r="F25" s="9">
        <v>13.63905572518318</v>
      </c>
      <c r="G25" s="9">
        <v>13.1138021606689</v>
      </c>
      <c r="H25" s="9">
        <v>16.700736532122569</v>
      </c>
      <c r="I25" s="9">
        <v>36.390434260222413</v>
      </c>
      <c r="J25" s="9">
        <v>140.48052918290617</v>
      </c>
      <c r="K25" s="9">
        <v>217.23782732829142</v>
      </c>
      <c r="L25" s="9">
        <v>219.93103867112268</v>
      </c>
    </row>
    <row r="26" spans="1:12" s="3" customFormat="1" ht="13.5" x14ac:dyDescent="0.2">
      <c r="C26" s="6"/>
      <c r="D26" s="6"/>
      <c r="E26" s="6"/>
      <c r="F26" s="6"/>
      <c r="G26" s="6"/>
      <c r="H26" s="6"/>
      <c r="I26" s="6"/>
      <c r="J26" s="6"/>
      <c r="K26" s="6"/>
      <c r="L26" s="6"/>
    </row>
    <row r="27" spans="1:12" s="4" customFormat="1" ht="20.25" x14ac:dyDescent="0.2">
      <c r="A27" s="5" t="s">
        <v>18</v>
      </c>
      <c r="C27" s="13"/>
      <c r="D27" s="13"/>
      <c r="E27" s="13"/>
      <c r="F27" s="13"/>
      <c r="G27" s="13"/>
      <c r="H27" s="13"/>
      <c r="I27" s="13"/>
      <c r="J27" s="13"/>
      <c r="K27" s="13"/>
      <c r="L27" s="13"/>
    </row>
    <row r="28" spans="1:12" s="3" customFormat="1" ht="13.5" x14ac:dyDescent="0.2">
      <c r="A28" s="8" t="s">
        <v>19</v>
      </c>
      <c r="C28" s="9">
        <v>4232.3970574185532</v>
      </c>
      <c r="D28" s="9">
        <v>4307.8007069838541</v>
      </c>
      <c r="E28" s="9">
        <v>4407.0524531862047</v>
      </c>
      <c r="F28" s="9">
        <v>4588.5326614598262</v>
      </c>
      <c r="G28" s="9">
        <v>4534.1947163965315</v>
      </c>
      <c r="H28" s="9">
        <v>4301.296018200057</v>
      </c>
      <c r="I28" s="9">
        <v>4275.0248590809215</v>
      </c>
      <c r="J28" s="9">
        <v>4269.0113028804826</v>
      </c>
      <c r="K28" s="9">
        <v>3923.4870759291102</v>
      </c>
      <c r="L28" s="9">
        <v>3859.4671977166327</v>
      </c>
    </row>
    <row r="29" spans="1:12" s="3" customFormat="1" ht="13.5" x14ac:dyDescent="0.2"/>
    <row r="30" spans="1:12" s="4" customFormat="1" ht="21" thickBot="1" x14ac:dyDescent="0.25">
      <c r="A30" s="10" t="s">
        <v>20</v>
      </c>
      <c r="B30" s="11"/>
      <c r="C30" s="12">
        <v>1.7862514134333388E-3</v>
      </c>
      <c r="D30" s="12">
        <v>1.7787009199400866E-3</v>
      </c>
      <c r="E30" s="12">
        <v>2.5717891016582661E-3</v>
      </c>
      <c r="F30" s="12">
        <v>2.9724220641907692E-3</v>
      </c>
      <c r="G30" s="12">
        <v>2.8922009267151314E-3</v>
      </c>
      <c r="H30" s="12">
        <v>3.8827219659974127E-3</v>
      </c>
      <c r="I30" s="12">
        <v>8.5123327839655913E-3</v>
      </c>
      <c r="J30" s="12">
        <v>3.2907040814841131E-2</v>
      </c>
      <c r="K30" s="12">
        <v>5.5368559427928767E-2</v>
      </c>
      <c r="L30" s="12">
        <v>5.6984818733850091E-2</v>
      </c>
    </row>
    <row r="31" spans="1:12" s="3" customFormat="1" ht="13.5" x14ac:dyDescent="0.2"/>
    <row r="32" spans="1:12" s="4" customFormat="1" ht="20.25" x14ac:dyDescent="0.2">
      <c r="A32" s="5" t="s">
        <v>21</v>
      </c>
    </row>
    <row r="33" spans="1:12" s="3" customFormat="1" ht="13.5" x14ac:dyDescent="0.2">
      <c r="A33" s="3" t="s">
        <v>22</v>
      </c>
      <c r="C33" s="6">
        <v>809.63982038788572</v>
      </c>
      <c r="D33" s="6">
        <v>914.94697621094872</v>
      </c>
      <c r="E33" s="6">
        <v>1007.5714149230917</v>
      </c>
      <c r="F33" s="6">
        <v>1164.033992548008</v>
      </c>
      <c r="G33" s="6">
        <v>1188.809771185631</v>
      </c>
      <c r="H33" s="6">
        <v>1172.4010580873221</v>
      </c>
      <c r="I33" s="7">
        <v>1240.8411555364478</v>
      </c>
      <c r="J33" s="6">
        <v>1154.5332951179898</v>
      </c>
      <c r="K33" s="6">
        <v>1121.9547148179995</v>
      </c>
      <c r="L33" s="6">
        <v>1118.5141396770803</v>
      </c>
    </row>
    <row r="34" spans="1:12" s="3" customFormat="1" ht="13.5" x14ac:dyDescent="0.2">
      <c r="A34" s="3" t="s">
        <v>23</v>
      </c>
      <c r="C34" s="6">
        <v>788.11980510174828</v>
      </c>
      <c r="D34" s="6">
        <v>846.87589567211228</v>
      </c>
      <c r="E34" s="6">
        <v>842.21840068787617</v>
      </c>
      <c r="F34" s="6">
        <v>893.30753797649754</v>
      </c>
      <c r="G34" s="6">
        <v>942.31871596445978</v>
      </c>
      <c r="H34" s="6">
        <v>1000.8120760485335</v>
      </c>
      <c r="I34" s="7">
        <v>1265.739944587752</v>
      </c>
      <c r="J34" s="6">
        <v>1201.4187446259673</v>
      </c>
      <c r="K34" s="6">
        <v>1314.488392089424</v>
      </c>
      <c r="L34" s="6">
        <v>1376.6788000382153</v>
      </c>
    </row>
    <row r="35" spans="1:12" s="3" customFormat="1" ht="13.5" x14ac:dyDescent="0.2">
      <c r="A35" s="3" t="s">
        <v>24</v>
      </c>
      <c r="C35" s="6">
        <v>0</v>
      </c>
      <c r="D35" s="6">
        <v>0</v>
      </c>
      <c r="E35" s="6">
        <v>0</v>
      </c>
      <c r="F35" s="6">
        <v>108.1157805221434</v>
      </c>
      <c r="G35" s="6">
        <v>108.58212277833947</v>
      </c>
      <c r="H35" s="6">
        <v>111.27295078094735</v>
      </c>
      <c r="I35" s="6">
        <v>113.44644298092278</v>
      </c>
      <c r="J35" s="6">
        <v>115.39630361040508</v>
      </c>
      <c r="K35" s="6">
        <v>116.64851227877882</v>
      </c>
      <c r="L35" s="6">
        <v>118.13760169323368</v>
      </c>
    </row>
    <row r="36" spans="1:12" s="3" customFormat="1" ht="13.5" x14ac:dyDescent="0.2">
      <c r="A36" s="8" t="s">
        <v>25</v>
      </c>
      <c r="C36" s="9">
        <v>1597.7596254896339</v>
      </c>
      <c r="D36" s="9">
        <v>1761.822871883061</v>
      </c>
      <c r="E36" s="9">
        <v>1849.7898156109679</v>
      </c>
      <c r="F36" s="9">
        <v>2165.4573110466486</v>
      </c>
      <c r="G36" s="9">
        <v>2239.7106099284301</v>
      </c>
      <c r="H36" s="9">
        <v>2284.4860849168026</v>
      </c>
      <c r="I36" s="9">
        <v>2620.0275431051227</v>
      </c>
      <c r="J36" s="9">
        <v>2471.3483433543624</v>
      </c>
      <c r="K36" s="9">
        <v>2553.0916191862025</v>
      </c>
      <c r="L36" s="9">
        <v>2613.3305414085289</v>
      </c>
    </row>
    <row r="37" spans="1:12" s="3" customFormat="1" ht="13.5" x14ac:dyDescent="0.2">
      <c r="C37" s="6"/>
      <c r="D37" s="6"/>
      <c r="E37" s="6"/>
      <c r="F37" s="6"/>
      <c r="G37" s="6"/>
      <c r="H37" s="6"/>
      <c r="I37" s="6"/>
      <c r="J37" s="6"/>
      <c r="K37" s="6"/>
      <c r="L37" s="6"/>
    </row>
    <row r="38" spans="1:12" s="4" customFormat="1" ht="20.25" x14ac:dyDescent="0.2">
      <c r="A38" s="5" t="s">
        <v>26</v>
      </c>
      <c r="C38" s="13"/>
      <c r="D38" s="13"/>
      <c r="E38" s="13"/>
      <c r="F38" s="13"/>
      <c r="G38" s="13"/>
      <c r="H38" s="13"/>
      <c r="I38" s="13"/>
      <c r="J38" s="13"/>
      <c r="K38" s="13"/>
      <c r="L38" s="13"/>
    </row>
    <row r="39" spans="1:12" s="3" customFormat="1" ht="13.5" x14ac:dyDescent="0.2">
      <c r="A39" s="8" t="s">
        <v>27</v>
      </c>
      <c r="C39" s="9">
        <v>8010.3441769370402</v>
      </c>
      <c r="D39" s="9">
        <v>7979.4385688353868</v>
      </c>
      <c r="E39" s="9">
        <v>8053.1572083691599</v>
      </c>
      <c r="F39" s="9">
        <v>8013.2268964101722</v>
      </c>
      <c r="G39" s="9">
        <v>7959.5520162530702</v>
      </c>
      <c r="H39" s="9">
        <v>7734.5828175049364</v>
      </c>
      <c r="I39" s="9">
        <v>8536.0887831930195</v>
      </c>
      <c r="J39" s="9">
        <v>7726.6027858880389</v>
      </c>
      <c r="K39" s="9">
        <v>7626.0156423064846</v>
      </c>
      <c r="L39" s="9">
        <v>7514.8054506470889</v>
      </c>
    </row>
    <row r="40" spans="1:12" s="3" customFormat="1" ht="13.5" x14ac:dyDescent="0.2">
      <c r="A40" s="3" t="s">
        <v>28</v>
      </c>
    </row>
    <row r="41" spans="1:12" s="4" customFormat="1" ht="20.25" x14ac:dyDescent="0.2"/>
    <row r="42" spans="1:12" s="3" customFormat="1" ht="21" thickBot="1" x14ac:dyDescent="0.25">
      <c r="A42" s="10" t="s">
        <v>29</v>
      </c>
      <c r="B42" s="11"/>
      <c r="C42" s="12">
        <v>0.19946204435133</v>
      </c>
      <c r="D42" s="12">
        <v>0.22079534251495619</v>
      </c>
      <c r="E42" s="12">
        <v>0.22969746743408823</v>
      </c>
      <c r="F42" s="12">
        <v>0.27023536698015466</v>
      </c>
      <c r="G42" s="12">
        <v>0.28138651589373814</v>
      </c>
      <c r="H42" s="12">
        <v>0.29535996172237566</v>
      </c>
      <c r="I42" s="12">
        <v>0.30693536696382301</v>
      </c>
      <c r="J42" s="12">
        <v>0.31984928070433011</v>
      </c>
      <c r="K42" s="12">
        <v>0.33478709445893834</v>
      </c>
      <c r="L42" s="12">
        <v>0.34775757783370143</v>
      </c>
    </row>
    <row r="43" spans="1:12" s="3" customFormat="1" ht="13.5" x14ac:dyDescent="0.2">
      <c r="C43" s="6"/>
      <c r="D43" s="6"/>
      <c r="E43" s="6"/>
      <c r="F43" s="6"/>
      <c r="G43" s="6"/>
      <c r="H43" s="6"/>
      <c r="I43" s="6"/>
      <c r="J43" s="6"/>
      <c r="K43" s="6"/>
      <c r="L43" s="6"/>
    </row>
    <row r="44" spans="1:12" s="3" customFormat="1" ht="20.25" x14ac:dyDescent="0.2">
      <c r="A44" s="14" t="s">
        <v>30</v>
      </c>
      <c r="C44" s="6"/>
      <c r="D44" s="6"/>
      <c r="E44" s="6"/>
      <c r="F44" s="6"/>
      <c r="G44" s="6"/>
      <c r="H44" s="6"/>
      <c r="I44" s="6"/>
      <c r="J44" s="6"/>
      <c r="K44" s="6"/>
      <c r="L44" s="6"/>
    </row>
    <row r="45" spans="1:12" s="3" customFormat="1" ht="13.5" x14ac:dyDescent="0.2">
      <c r="A45" s="15" t="s">
        <v>31</v>
      </c>
      <c r="B45" s="15"/>
      <c r="C45" s="6">
        <v>759.97648015344237</v>
      </c>
      <c r="D45" s="6">
        <v>789.69582609539316</v>
      </c>
      <c r="E45" s="6">
        <v>789.44987126978208</v>
      </c>
      <c r="F45" s="6">
        <v>817.32431250510456</v>
      </c>
      <c r="G45" s="6">
        <v>841.32017681688126</v>
      </c>
      <c r="H45" s="6">
        <v>883.66162603663133</v>
      </c>
      <c r="I45" s="6">
        <v>1053.0081057777679</v>
      </c>
      <c r="J45" s="6">
        <v>1117.7359726472296</v>
      </c>
      <c r="K45" s="6">
        <v>1184.4845962758716</v>
      </c>
      <c r="L45" s="6">
        <v>1316.5087383892146</v>
      </c>
    </row>
    <row r="46" spans="1:12" s="3" customFormat="1" ht="13.5" x14ac:dyDescent="0.2">
      <c r="A46" s="15" t="s">
        <v>32</v>
      </c>
      <c r="B46" s="15"/>
      <c r="C46" s="6">
        <v>1597.7596254896339</v>
      </c>
      <c r="D46" s="6">
        <v>1761.822871883061</v>
      </c>
      <c r="E46" s="6">
        <v>1849.7898156109679</v>
      </c>
      <c r="F46" s="6">
        <v>2165.4573110466486</v>
      </c>
      <c r="G46" s="6">
        <v>2239.7106099284301</v>
      </c>
      <c r="H46" s="6">
        <v>2284.4860849168026</v>
      </c>
      <c r="I46" s="6">
        <v>2620.0275431051227</v>
      </c>
      <c r="J46" s="6">
        <v>2471.3483433543624</v>
      </c>
      <c r="K46" s="6">
        <v>2553.0916191862025</v>
      </c>
      <c r="L46" s="6">
        <v>2613.3305414085289</v>
      </c>
    </row>
    <row r="47" spans="1:12" s="3" customFormat="1" ht="13.5" x14ac:dyDescent="0.2">
      <c r="A47" s="15" t="s">
        <v>33</v>
      </c>
      <c r="B47" s="15"/>
      <c r="C47" s="6">
        <v>7.5601252260249945</v>
      </c>
      <c r="D47" s="6">
        <v>7.6622890804307371</v>
      </c>
      <c r="E47" s="6">
        <v>11.334009469540607</v>
      </c>
      <c r="F47" s="6">
        <v>13.63905572518318</v>
      </c>
      <c r="G47" s="6">
        <v>13.1138021606689</v>
      </c>
      <c r="H47" s="6">
        <v>16.700736532122569</v>
      </c>
      <c r="I47" s="6">
        <v>36.390434260222413</v>
      </c>
      <c r="J47" s="6">
        <v>140.48052918290617</v>
      </c>
      <c r="K47" s="6">
        <v>217.23782732829142</v>
      </c>
      <c r="L47" s="6">
        <v>219.93103867112268</v>
      </c>
    </row>
    <row r="48" spans="1:12" s="3" customFormat="1" ht="13.5" x14ac:dyDescent="0.2">
      <c r="A48" s="3" t="s">
        <v>34</v>
      </c>
      <c r="B48" s="15"/>
      <c r="C48" s="6">
        <v>2365.2962308691012</v>
      </c>
      <c r="D48" s="6">
        <v>2559.1809870588845</v>
      </c>
      <c r="E48" s="6">
        <v>2650.5736963502904</v>
      </c>
      <c r="F48" s="6">
        <v>2996.420679276936</v>
      </c>
      <c r="G48" s="6">
        <v>3094.1445889059801</v>
      </c>
      <c r="H48" s="6">
        <v>3184.8484474855563</v>
      </c>
      <c r="I48" s="6">
        <v>3709.4260831431129</v>
      </c>
      <c r="J48" s="6">
        <v>3729.5648451844982</v>
      </c>
      <c r="K48" s="6">
        <v>3954.8140427903659</v>
      </c>
      <c r="L48" s="6">
        <v>4149.7703184688662</v>
      </c>
    </row>
    <row r="49" spans="1:12" ht="13.5" x14ac:dyDescent="0.2">
      <c r="A49" s="3" t="s">
        <v>35</v>
      </c>
      <c r="B49" s="3"/>
      <c r="C49" s="6"/>
      <c r="D49" s="6"/>
      <c r="E49" s="6"/>
      <c r="F49" s="6"/>
      <c r="G49" s="6"/>
      <c r="H49" s="6"/>
      <c r="I49" s="6"/>
      <c r="J49" s="6"/>
      <c r="K49" s="6"/>
      <c r="L49" s="6"/>
    </row>
    <row r="50" spans="1:12" s="3" customFormat="1" ht="13.5" x14ac:dyDescent="0.2">
      <c r="A50" s="1"/>
      <c r="B50" s="1"/>
      <c r="C50" s="1"/>
      <c r="D50" s="1"/>
      <c r="E50" s="1"/>
      <c r="F50" s="1"/>
      <c r="G50" s="1"/>
      <c r="H50" s="1"/>
      <c r="I50" s="1"/>
      <c r="J50" s="1"/>
      <c r="K50" s="1"/>
      <c r="L50" s="1"/>
    </row>
    <row r="51" spans="1:12" ht="20.25" x14ac:dyDescent="0.2">
      <c r="A51" s="16" t="s">
        <v>36</v>
      </c>
      <c r="B51" s="15"/>
      <c r="C51" s="6"/>
      <c r="D51" s="6"/>
      <c r="E51" s="6"/>
      <c r="F51" s="6"/>
      <c r="G51" s="6"/>
      <c r="H51" s="6"/>
      <c r="I51" s="6"/>
      <c r="J51" s="6"/>
      <c r="K51" s="6"/>
      <c r="L51" s="6"/>
    </row>
    <row r="52" spans="1:12" ht="13.5" x14ac:dyDescent="0.2">
      <c r="A52" s="15" t="s">
        <v>37</v>
      </c>
      <c r="B52" s="15"/>
      <c r="C52" s="6">
        <v>0</v>
      </c>
      <c r="D52" s="6">
        <v>0</v>
      </c>
      <c r="E52" s="6">
        <v>0</v>
      </c>
      <c r="F52" s="6">
        <v>0</v>
      </c>
      <c r="G52" s="6">
        <v>0</v>
      </c>
      <c r="H52" s="6">
        <v>0</v>
      </c>
      <c r="I52" s="6">
        <v>0</v>
      </c>
      <c r="J52" s="6">
        <v>0</v>
      </c>
      <c r="K52" s="6">
        <v>0</v>
      </c>
      <c r="L52" s="6">
        <v>0</v>
      </c>
    </row>
    <row r="53" spans="1:12" s="3" customFormat="1" ht="13.5" x14ac:dyDescent="0.2">
      <c r="A53" s="15" t="s">
        <v>38</v>
      </c>
      <c r="B53" s="15"/>
      <c r="C53" s="6">
        <v>0</v>
      </c>
      <c r="D53" s="6">
        <v>0</v>
      </c>
      <c r="E53" s="6">
        <v>0</v>
      </c>
      <c r="F53" s="6">
        <v>0</v>
      </c>
      <c r="G53" s="6">
        <v>0</v>
      </c>
      <c r="H53" s="6">
        <v>0</v>
      </c>
      <c r="I53" s="6">
        <v>0</v>
      </c>
      <c r="J53" s="6">
        <v>0</v>
      </c>
      <c r="K53" s="6">
        <v>0</v>
      </c>
      <c r="L53" s="6">
        <v>0</v>
      </c>
    </row>
    <row r="54" spans="1:12" s="3" customFormat="1" ht="13.5" x14ac:dyDescent="0.2">
      <c r="A54" s="15"/>
      <c r="B54" s="15"/>
      <c r="C54" s="6"/>
      <c r="D54" s="6"/>
      <c r="E54" s="6"/>
      <c r="F54" s="6"/>
      <c r="G54" s="6"/>
      <c r="H54" s="6"/>
      <c r="I54" s="6"/>
      <c r="J54" s="6"/>
      <c r="K54" s="6"/>
      <c r="L54" s="6"/>
    </row>
    <row r="55" spans="1:12" s="3" customFormat="1" ht="13.5" x14ac:dyDescent="0.2">
      <c r="A55" s="8" t="s">
        <v>39</v>
      </c>
      <c r="B55" s="15"/>
      <c r="C55" s="9">
        <v>2365.2962308691012</v>
      </c>
      <c r="D55" s="9">
        <v>2559.1809870588845</v>
      </c>
      <c r="E55" s="9">
        <v>2650.5736963502904</v>
      </c>
      <c r="F55" s="9">
        <v>2996.420679276936</v>
      </c>
      <c r="G55" s="9">
        <v>3094.1445889059801</v>
      </c>
      <c r="H55" s="9">
        <v>3184.8484474855563</v>
      </c>
      <c r="I55" s="9">
        <v>3709.4260831431129</v>
      </c>
      <c r="J55" s="9">
        <v>3729.5648451844982</v>
      </c>
      <c r="K55" s="9">
        <v>3954.8140427903659</v>
      </c>
      <c r="L55" s="9">
        <v>4149.7703184688662</v>
      </c>
    </row>
    <row r="57" spans="1:12" s="3" customFormat="1" ht="20.25" x14ac:dyDescent="0.2">
      <c r="A57" s="16" t="s">
        <v>40</v>
      </c>
      <c r="C57" s="6"/>
      <c r="D57" s="6"/>
      <c r="E57" s="6"/>
      <c r="F57" s="6"/>
      <c r="G57" s="6"/>
      <c r="H57" s="6"/>
      <c r="I57" s="6"/>
      <c r="J57" s="6"/>
      <c r="K57" s="6"/>
      <c r="L57" s="6"/>
    </row>
    <row r="58" spans="1:12" s="3" customFormat="1" ht="13.5" x14ac:dyDescent="0.2">
      <c r="A58" s="3" t="s">
        <v>41</v>
      </c>
      <c r="C58" s="6">
        <v>16324.821820961115</v>
      </c>
      <c r="D58" s="6">
        <v>16419.951609821343</v>
      </c>
      <c r="E58" s="6">
        <v>16644.538982277634</v>
      </c>
      <c r="F58" s="6">
        <v>16681.599973010416</v>
      </c>
      <c r="G58" s="6">
        <v>16522.136760439716</v>
      </c>
      <c r="H58" s="6">
        <v>15837.324428919463</v>
      </c>
      <c r="I58" s="6">
        <v>16738.026184675648</v>
      </c>
      <c r="J58" s="6">
        <v>15854.809358674886</v>
      </c>
      <c r="K58" s="6">
        <v>15324.954377925862</v>
      </c>
      <c r="L58" s="6">
        <v>15142.646224658449</v>
      </c>
    </row>
    <row r="59" spans="1:12" s="3" customFormat="1" ht="13.5" x14ac:dyDescent="0.2">
      <c r="A59" s="1"/>
      <c r="B59" s="1"/>
      <c r="C59" s="1"/>
      <c r="D59" s="1"/>
      <c r="E59" s="1"/>
      <c r="F59" s="1"/>
      <c r="G59" s="1"/>
      <c r="H59" s="1"/>
      <c r="I59" s="1"/>
      <c r="J59" s="1"/>
      <c r="K59" s="1"/>
      <c r="L59" s="1"/>
    </row>
    <row r="60" spans="1:12" s="3" customFormat="1" ht="20.25" x14ac:dyDescent="0.2">
      <c r="A60" s="16" t="s">
        <v>42</v>
      </c>
      <c r="B60" s="1"/>
      <c r="C60" s="1"/>
      <c r="D60" s="1"/>
      <c r="E60" s="1"/>
      <c r="F60" s="1"/>
      <c r="G60" s="1"/>
      <c r="H60" s="1"/>
      <c r="I60" s="1"/>
      <c r="J60" s="1"/>
      <c r="K60" s="1"/>
      <c r="L60" s="1"/>
    </row>
    <row r="61" spans="1:12" s="3" customFormat="1" ht="13.5" x14ac:dyDescent="0.2">
      <c r="A61" s="1" t="s">
        <v>43</v>
      </c>
      <c r="B61" s="1"/>
      <c r="C61" s="6">
        <v>16324.821820961115</v>
      </c>
      <c r="D61" s="6">
        <v>16419.951609821343</v>
      </c>
      <c r="E61" s="6">
        <v>16644.538982277634</v>
      </c>
      <c r="F61" s="6">
        <v>16789.71575353256</v>
      </c>
      <c r="G61" s="6">
        <v>16630.718883218055</v>
      </c>
      <c r="H61" s="6">
        <v>15948.59737970041</v>
      </c>
      <c r="I61" s="6">
        <v>16851.472627656571</v>
      </c>
      <c r="J61" s="6">
        <v>15970.205662285291</v>
      </c>
      <c r="K61" s="6">
        <v>15441.60289020464</v>
      </c>
      <c r="L61" s="6">
        <v>15260.783826351682</v>
      </c>
    </row>
    <row r="62" spans="1:12" s="3" customFormat="1" ht="13.5" x14ac:dyDescent="0.2">
      <c r="A62" s="8" t="s">
        <v>44</v>
      </c>
      <c r="C62" s="6">
        <v>16324.821820961115</v>
      </c>
      <c r="D62" s="6">
        <v>16419.951609821343</v>
      </c>
      <c r="E62" s="6">
        <v>16644.538982277634</v>
      </c>
      <c r="F62" s="6">
        <v>16789.71575353256</v>
      </c>
      <c r="G62" s="6">
        <v>16630.718883218055</v>
      </c>
      <c r="H62" s="6">
        <v>15948.59737970041</v>
      </c>
      <c r="I62" s="6">
        <v>16851.472627656571</v>
      </c>
      <c r="J62" s="6">
        <v>15970.205662285291</v>
      </c>
      <c r="K62" s="6">
        <v>15441.60289020464</v>
      </c>
      <c r="L62" s="6">
        <v>15260.783826351682</v>
      </c>
    </row>
    <row r="63" spans="1:12" s="4" customFormat="1" ht="20.25" x14ac:dyDescent="0.2">
      <c r="A63" s="3"/>
      <c r="B63" s="3"/>
      <c r="C63" s="3"/>
      <c r="D63" s="3"/>
      <c r="E63" s="3"/>
      <c r="F63" s="3"/>
      <c r="G63" s="3"/>
      <c r="H63" s="3"/>
      <c r="I63" s="3"/>
      <c r="J63" s="3"/>
      <c r="K63" s="3"/>
      <c r="L63" s="3"/>
    </row>
    <row r="64" spans="1:12" s="3" customFormat="1" ht="21" thickBot="1" x14ac:dyDescent="0.25">
      <c r="A64" s="10" t="s">
        <v>45</v>
      </c>
      <c r="B64" s="11"/>
      <c r="C64" s="12">
        <v>0.1448895587841611</v>
      </c>
      <c r="D64" s="12">
        <v>0.15585801029572766</v>
      </c>
      <c r="E64" s="12">
        <v>0.15924584629063643</v>
      </c>
      <c r="F64" s="12">
        <v>0.17846762406602912</v>
      </c>
      <c r="G64" s="12">
        <v>0.18604996035548771</v>
      </c>
      <c r="H64" s="12">
        <v>0.19969457950824407</v>
      </c>
      <c r="I64" s="12">
        <v>0.22012474310733041</v>
      </c>
      <c r="J64" s="12">
        <v>0.23353267478527939</v>
      </c>
      <c r="K64" s="12">
        <v>0.25611421760490272</v>
      </c>
      <c r="L64" s="12">
        <v>0.27192379930729488</v>
      </c>
    </row>
    <row r="65" spans="1:27" s="3" customFormat="1" ht="15" customHeight="1" x14ac:dyDescent="0.2">
      <c r="A65" s="3" t="s">
        <v>46</v>
      </c>
    </row>
    <row r="66" spans="1:27" s="3" customFormat="1" ht="22.5" customHeight="1" x14ac:dyDescent="0.2">
      <c r="J66" s="144" t="s">
        <v>47</v>
      </c>
      <c r="K66" s="144"/>
      <c r="L66" s="144"/>
      <c r="M66" s="144"/>
      <c r="N66" s="144"/>
      <c r="O66" s="144"/>
      <c r="P66" s="144"/>
      <c r="Q66" s="144"/>
      <c r="R66" s="17"/>
      <c r="S66" s="5"/>
      <c r="AA66" s="8"/>
    </row>
    <row r="67" spans="1:27" s="3" customFormat="1" ht="22.5" customHeight="1" x14ac:dyDescent="0.2">
      <c r="D67" s="18" t="s">
        <v>48</v>
      </c>
      <c r="E67" s="19"/>
      <c r="F67" s="20"/>
      <c r="G67" s="20"/>
      <c r="H67" s="20"/>
      <c r="I67" s="21"/>
      <c r="J67" s="144" t="s">
        <v>49</v>
      </c>
      <c r="K67" s="144"/>
      <c r="L67" s="144" t="s">
        <v>50</v>
      </c>
      <c r="M67" s="144"/>
      <c r="N67" s="144" t="s">
        <v>51</v>
      </c>
      <c r="O67" s="144"/>
      <c r="P67" s="144" t="s">
        <v>52</v>
      </c>
      <c r="Q67" s="144"/>
      <c r="R67" s="22"/>
      <c r="S67" s="23" t="s">
        <v>53</v>
      </c>
    </row>
    <row r="68" spans="1:27" s="3" customFormat="1" ht="22.5" customHeight="1" x14ac:dyDescent="0.2">
      <c r="D68" s="24">
        <v>0.17</v>
      </c>
      <c r="J68" s="143">
        <v>0.19600000000000001</v>
      </c>
      <c r="K68" s="143"/>
      <c r="L68" s="143">
        <v>0.20900000000000002</v>
      </c>
      <c r="M68" s="143"/>
      <c r="N68" s="143">
        <v>0.22850000000000001</v>
      </c>
      <c r="O68" s="143"/>
      <c r="P68" s="143">
        <v>0.2545</v>
      </c>
      <c r="Q68" s="143"/>
      <c r="R68" s="26"/>
      <c r="S68" s="27">
        <v>0.3</v>
      </c>
    </row>
    <row r="69" spans="1:27" s="28" customFormat="1" ht="15" customHeight="1" x14ac:dyDescent="0.2"/>
    <row r="72" spans="1:27" ht="15" customHeight="1" x14ac:dyDescent="0.2">
      <c r="A72" s="3"/>
      <c r="B72" s="3"/>
      <c r="C72" s="6"/>
      <c r="D72" s="6"/>
      <c r="E72" s="6"/>
      <c r="F72" s="6"/>
      <c r="G72" s="6"/>
      <c r="H72" s="6"/>
      <c r="I72" s="6"/>
      <c r="J72" s="6"/>
      <c r="K72" s="6"/>
      <c r="L72" s="6"/>
      <c r="M72" s="6"/>
      <c r="N72" s="6"/>
      <c r="O72" s="6"/>
      <c r="P72" s="6"/>
      <c r="Q72" s="6"/>
      <c r="R72" s="6"/>
      <c r="S72" s="6"/>
    </row>
    <row r="73" spans="1:27" s="28" customFormat="1" ht="15" customHeight="1" x14ac:dyDescent="0.2"/>
    <row r="74" spans="1:27" s="28" customFormat="1" ht="15" customHeight="1" x14ac:dyDescent="0.2"/>
    <row r="75" spans="1:27" s="28" customFormat="1" ht="15" customHeight="1" x14ac:dyDescent="0.2"/>
    <row r="76" spans="1:27" s="28" customFormat="1" ht="15" customHeight="1" x14ac:dyDescent="0.2"/>
    <row r="77" spans="1:27" s="28" customFormat="1" ht="15" customHeight="1" x14ac:dyDescent="0.2"/>
    <row r="78" spans="1:27" s="28" customFormat="1" ht="15" customHeight="1" x14ac:dyDescent="0.2"/>
    <row r="79" spans="1:27" s="28" customFormat="1" ht="15" customHeight="1" x14ac:dyDescent="0.2">
      <c r="T79" s="29"/>
    </row>
    <row r="80" spans="1:27" s="28" customFormat="1" ht="15" customHeight="1" x14ac:dyDescent="0.2"/>
    <row r="81" spans="1:1" s="28" customFormat="1" ht="13.5" x14ac:dyDescent="0.2"/>
    <row r="82" spans="1:1" s="28" customFormat="1" ht="13.5" x14ac:dyDescent="0.2"/>
    <row r="83" spans="1:1" s="28" customFormat="1" ht="13.5" x14ac:dyDescent="0.2"/>
    <row r="84" spans="1:1" s="28" customFormat="1" ht="13.5" x14ac:dyDescent="0.2"/>
    <row r="85" spans="1:1" s="3" customFormat="1" ht="13.5" x14ac:dyDescent="0.2"/>
    <row r="86" spans="1:1" s="3" customFormat="1" ht="13.5" x14ac:dyDescent="0.2"/>
    <row r="87" spans="1:1" s="3" customFormat="1" ht="13.5" x14ac:dyDescent="0.2"/>
    <row r="88" spans="1:1" s="3" customFormat="1" ht="13.5" x14ac:dyDescent="0.2"/>
    <row r="90" spans="1:1" s="28" customFormat="1" ht="13.5" x14ac:dyDescent="0.2">
      <c r="A90" s="30"/>
    </row>
    <row r="98" s="28" customFormat="1" ht="13.5" x14ac:dyDescent="0.2"/>
    <row r="99" s="28" customFormat="1" ht="13.5" x14ac:dyDescent="0.2"/>
    <row r="100" s="28" customFormat="1" ht="13.5" x14ac:dyDescent="0.2"/>
    <row r="101" s="28" customFormat="1" ht="13.5" x14ac:dyDescent="0.2"/>
    <row r="200" spans="1:2" s="3" customFormat="1" ht="13.5" x14ac:dyDescent="0.2">
      <c r="A200" s="31">
        <v>41.868000000000002</v>
      </c>
      <c r="B200" s="8" t="s">
        <v>54</v>
      </c>
    </row>
    <row r="201" spans="1:2" s="3" customFormat="1" ht="13.5" x14ac:dyDescent="0.2">
      <c r="A201" s="31">
        <v>10</v>
      </c>
      <c r="B201" s="8" t="s">
        <v>55</v>
      </c>
    </row>
    <row r="202" spans="1:2" s="3" customFormat="1" ht="13.5" x14ac:dyDescent="0.2">
      <c r="A202" s="31">
        <v>1</v>
      </c>
      <c r="B202" s="8" t="s">
        <v>56</v>
      </c>
    </row>
    <row r="203" spans="1:2" s="3" customFormat="1" ht="13.5" x14ac:dyDescent="0.2">
      <c r="A203" s="31">
        <v>11.63</v>
      </c>
      <c r="B203" s="8" t="s">
        <v>57</v>
      </c>
    </row>
    <row r="204" spans="1:2" s="3" customFormat="1" ht="13.5" x14ac:dyDescent="0.2">
      <c r="A204" s="31">
        <v>39.68</v>
      </c>
      <c r="B204" s="8" t="s">
        <v>58</v>
      </c>
    </row>
  </sheetData>
  <mergeCells count="10">
    <mergeCell ref="J68:K68"/>
    <mergeCell ref="L68:M68"/>
    <mergeCell ref="N68:O68"/>
    <mergeCell ref="P68:Q68"/>
    <mergeCell ref="H1:K2"/>
    <mergeCell ref="J66:Q66"/>
    <mergeCell ref="J67:K67"/>
    <mergeCell ref="L67:M67"/>
    <mergeCell ref="N67:O67"/>
    <mergeCell ref="P67:Q6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A204"/>
  <sheetViews>
    <sheetView workbookViewId="0"/>
  </sheetViews>
  <sheetFormatPr defaultColWidth="9.140625" defaultRowHeight="12.75" x14ac:dyDescent="0.2"/>
  <cols>
    <col min="1" max="19" width="11.42578125" style="1" customWidth="1"/>
    <col min="20" max="26" width="9.140625" style="1"/>
    <col min="27" max="27" width="11.28515625" style="1" bestFit="1" customWidth="1"/>
    <col min="28" max="16384" width="9.140625" style="1"/>
  </cols>
  <sheetData>
    <row r="1" spans="1:27" ht="12.75" customHeight="1" x14ac:dyDescent="0.2">
      <c r="A1" s="88" t="s">
        <v>135</v>
      </c>
      <c r="H1" s="142" t="s">
        <v>67</v>
      </c>
      <c r="I1" s="142"/>
      <c r="J1" s="142"/>
      <c r="K1" s="142"/>
      <c r="AA1" s="2">
        <v>1</v>
      </c>
    </row>
    <row r="2" spans="1:27" ht="12.75" customHeight="1" x14ac:dyDescent="0.2">
      <c r="A2" s="102"/>
      <c r="B2" s="103"/>
      <c r="H2" s="142"/>
      <c r="I2" s="142"/>
      <c r="J2" s="142"/>
      <c r="K2" s="142"/>
    </row>
    <row r="4" spans="1:27" s="3" customFormat="1" ht="22.5" customHeight="1" x14ac:dyDescent="0.2"/>
    <row r="5" spans="1:27" s="4" customFormat="1" ht="27" customHeight="1" x14ac:dyDescent="0.2">
      <c r="C5" s="5">
        <v>2004</v>
      </c>
      <c r="D5" s="5">
        <v>2005</v>
      </c>
      <c r="E5" s="5">
        <v>2006</v>
      </c>
      <c r="F5" s="5">
        <v>2007</v>
      </c>
      <c r="G5" s="5">
        <v>2008</v>
      </c>
      <c r="H5" s="5">
        <v>2009</v>
      </c>
      <c r="I5" s="5">
        <v>2010</v>
      </c>
      <c r="J5" s="5">
        <v>2011</v>
      </c>
      <c r="K5" s="5">
        <v>2012</v>
      </c>
      <c r="L5" s="5">
        <v>2013</v>
      </c>
    </row>
    <row r="6" spans="1:27" s="4" customFormat="1" ht="27" customHeight="1" x14ac:dyDescent="0.2">
      <c r="A6" s="5" t="s">
        <v>1</v>
      </c>
    </row>
    <row r="7" spans="1:27" s="3" customFormat="1" ht="15" customHeight="1" x14ac:dyDescent="0.2">
      <c r="A7" s="3" t="s">
        <v>2</v>
      </c>
      <c r="C7" s="6">
        <v>1901.2367467080589</v>
      </c>
      <c r="D7" s="6">
        <v>1861.8768334397346</v>
      </c>
      <c r="E7" s="6">
        <v>1862.4080264175279</v>
      </c>
      <c r="F7" s="6">
        <v>1844.1058618034142</v>
      </c>
      <c r="G7" s="6">
        <v>1845.9752572726406</v>
      </c>
      <c r="H7" s="6">
        <v>1890.6584446419597</v>
      </c>
      <c r="I7" s="6">
        <v>1855.1214791588097</v>
      </c>
      <c r="J7" s="6">
        <v>1889.0579286279053</v>
      </c>
      <c r="K7" s="6">
        <v>1881.3509344081679</v>
      </c>
      <c r="L7" s="6">
        <v>1884.9111944029939</v>
      </c>
    </row>
    <row r="8" spans="1:27" s="3" customFormat="1" ht="15" customHeight="1" x14ac:dyDescent="0.2">
      <c r="A8" s="3" t="s">
        <v>3</v>
      </c>
      <c r="C8" s="6">
        <v>2068.2570141735901</v>
      </c>
      <c r="D8" s="6">
        <v>2290.7110536288528</v>
      </c>
      <c r="E8" s="6">
        <v>2591.6120142444556</v>
      </c>
      <c r="F8" s="6">
        <v>2988.9849203805397</v>
      </c>
      <c r="G8" s="6">
        <v>3340.0947536278486</v>
      </c>
      <c r="H8" s="6">
        <v>3548.392981014993</v>
      </c>
      <c r="I8" s="6">
        <v>3703.7312729358105</v>
      </c>
      <c r="J8" s="6">
        <v>4019.4470567562639</v>
      </c>
      <c r="K8" s="6">
        <v>4242.0505699036103</v>
      </c>
      <c r="L8" s="6">
        <v>4532.3988141090122</v>
      </c>
    </row>
    <row r="9" spans="1:27" s="3" customFormat="1" ht="15" customHeight="1" x14ac:dyDescent="0.2">
      <c r="A9" s="3" t="s">
        <v>4</v>
      </c>
      <c r="C9" s="6">
        <v>47.858125537403268</v>
      </c>
      <c r="D9" s="6">
        <v>110.25795356835768</v>
      </c>
      <c r="E9" s="6">
        <v>190.89423903697332</v>
      </c>
      <c r="F9" s="6">
        <v>264.40240756663798</v>
      </c>
      <c r="G9" s="6">
        <v>380.03439380911436</v>
      </c>
      <c r="H9" s="6">
        <v>566.05872742906274</v>
      </c>
      <c r="I9" s="6">
        <v>1008.4889939810835</v>
      </c>
      <c r="J9" s="6">
        <v>1685.1835769561478</v>
      </c>
      <c r="K9" s="6">
        <v>2268.263800515907</v>
      </c>
      <c r="L9" s="6">
        <v>2666.3452278589853</v>
      </c>
    </row>
    <row r="10" spans="1:27" s="3" customFormat="1" ht="15" customHeight="1" x14ac:dyDescent="0.2">
      <c r="A10" s="3" t="s">
        <v>5</v>
      </c>
      <c r="C10" s="6">
        <v>429.68280309544286</v>
      </c>
      <c r="D10" s="6">
        <v>612.72975064488389</v>
      </c>
      <c r="E10" s="6">
        <v>737.62570937231294</v>
      </c>
      <c r="F10" s="6">
        <v>725.33929492691311</v>
      </c>
      <c r="G10" s="6">
        <v>780.24600171969053</v>
      </c>
      <c r="H10" s="6">
        <v>815.82459157351684</v>
      </c>
      <c r="I10" s="6">
        <v>925.84067067927776</v>
      </c>
      <c r="J10" s="6">
        <v>971.31685296646606</v>
      </c>
      <c r="K10" s="6">
        <v>1039.6791917454857</v>
      </c>
      <c r="L10" s="6">
        <v>1001.103955288048</v>
      </c>
    </row>
    <row r="11" spans="1:27" s="3" customFormat="1" ht="15" customHeight="1" x14ac:dyDescent="0.2">
      <c r="A11" s="3" t="s">
        <v>6</v>
      </c>
      <c r="C11" s="6">
        <v>470.74780739466968</v>
      </c>
      <c r="D11" s="6">
        <v>621.55313843508191</v>
      </c>
      <c r="E11" s="6">
        <v>870.23826311263974</v>
      </c>
      <c r="F11" s="6">
        <v>1369.4410146173689</v>
      </c>
      <c r="G11" s="6">
        <v>1611.0022355975918</v>
      </c>
      <c r="H11" s="6">
        <v>1814.9607050730863</v>
      </c>
      <c r="I11" s="7">
        <v>2026.3889079965613</v>
      </c>
      <c r="J11" s="6">
        <v>2262.8104041272577</v>
      </c>
      <c r="K11" s="6">
        <v>2791.4373172828887</v>
      </c>
      <c r="L11" s="6">
        <v>3009.2221926053307</v>
      </c>
    </row>
    <row r="12" spans="1:27" s="3" customFormat="1" ht="15" customHeight="1" x14ac:dyDescent="0.2">
      <c r="A12" s="8" t="s">
        <v>7</v>
      </c>
      <c r="B12" s="8"/>
      <c r="C12" s="9">
        <v>4917.7824969091644</v>
      </c>
      <c r="D12" s="9">
        <v>5497.128729716911</v>
      </c>
      <c r="E12" s="9">
        <v>6252.778252183909</v>
      </c>
      <c r="F12" s="9">
        <v>7192.2734992948735</v>
      </c>
      <c r="G12" s="9">
        <v>7957.3526420268863</v>
      </c>
      <c r="H12" s="9">
        <v>8635.8954497326195</v>
      </c>
      <c r="I12" s="9">
        <v>9519.5713247515432</v>
      </c>
      <c r="J12" s="9">
        <v>10827.815819434041</v>
      </c>
      <c r="K12" s="9">
        <v>12222.781813856061</v>
      </c>
      <c r="L12" s="9">
        <v>13093.981384264371</v>
      </c>
    </row>
    <row r="13" spans="1:27" s="3" customFormat="1" ht="15" customHeight="1" x14ac:dyDescent="0.2">
      <c r="A13" s="3" t="s">
        <v>8</v>
      </c>
    </row>
    <row r="14" spans="1:27" s="3" customFormat="1" ht="15" customHeight="1" x14ac:dyDescent="0.2"/>
    <row r="15" spans="1:27" s="4" customFormat="1" ht="27" customHeight="1" x14ac:dyDescent="0.2">
      <c r="A15" s="5" t="s">
        <v>9</v>
      </c>
    </row>
    <row r="16" spans="1:27" s="3" customFormat="1" ht="15" customHeight="1" x14ac:dyDescent="0.2">
      <c r="A16" s="8" t="s">
        <v>10</v>
      </c>
      <c r="C16" s="9">
        <v>52320.206362854682</v>
      </c>
      <c r="D16" s="9">
        <v>52556.663800515904</v>
      </c>
      <c r="E16" s="9">
        <v>52945.399828030953</v>
      </c>
      <c r="F16" s="9">
        <v>53061.736887360283</v>
      </c>
      <c r="G16" s="9">
        <v>52818.572656921751</v>
      </c>
      <c r="H16" s="9">
        <v>49672.656921754082</v>
      </c>
      <c r="I16" s="9">
        <v>52590.541702493552</v>
      </c>
      <c r="J16" s="9">
        <v>51888.478073946695</v>
      </c>
      <c r="K16" s="9">
        <v>51863.80051590714</v>
      </c>
      <c r="L16" s="9">
        <v>51176.354256233877</v>
      </c>
    </row>
    <row r="17" spans="1:12" s="3" customFormat="1" ht="13.5" x14ac:dyDescent="0.2"/>
    <row r="18" spans="1:12" s="4" customFormat="1" ht="21" thickBot="1" x14ac:dyDescent="0.25">
      <c r="A18" s="10" t="s">
        <v>11</v>
      </c>
      <c r="B18" s="11"/>
      <c r="C18" s="12">
        <v>9.3993943043783543E-2</v>
      </c>
      <c r="D18" s="12">
        <v>0.10459432414853834</v>
      </c>
      <c r="E18" s="12">
        <v>0.11809861239112775</v>
      </c>
      <c r="F18" s="12">
        <v>0.13554538394705523</v>
      </c>
      <c r="G18" s="12">
        <v>0.15065444296863431</v>
      </c>
      <c r="H18" s="12">
        <v>0.17385612095073052</v>
      </c>
      <c r="I18" s="12">
        <v>0.18101299238566654</v>
      </c>
      <c r="J18" s="12">
        <v>0.20867476213126221</v>
      </c>
      <c r="K18" s="12">
        <v>0.23567077021490573</v>
      </c>
      <c r="L18" s="12">
        <v>0.25585998796835691</v>
      </c>
    </row>
    <row r="19" spans="1:12" s="3" customFormat="1" ht="13.5" x14ac:dyDescent="0.2"/>
    <row r="20" spans="1:12" s="4" customFormat="1" ht="20.25" x14ac:dyDescent="0.2">
      <c r="A20" s="5" t="s">
        <v>12</v>
      </c>
    </row>
    <row r="21" spans="1:12" s="3" customFormat="1" ht="13.5" x14ac:dyDescent="0.2">
      <c r="A21" s="3" t="s">
        <v>13</v>
      </c>
      <c r="C21" s="6">
        <v>4.2992261392949267</v>
      </c>
      <c r="D21" s="6">
        <v>4.2992261392949267</v>
      </c>
      <c r="E21" s="6">
        <v>4.3852106620808247</v>
      </c>
      <c r="F21" s="6">
        <v>4.3852106620808247</v>
      </c>
      <c r="G21" s="6">
        <v>4.3852106620808247</v>
      </c>
      <c r="H21" s="6">
        <v>4.5571797076526224</v>
      </c>
      <c r="I21" s="6">
        <v>4.9871023215821149</v>
      </c>
      <c r="J21" s="6">
        <v>5.7609630266552019</v>
      </c>
      <c r="K21" s="6">
        <v>7.5666380051590716</v>
      </c>
      <c r="L21" s="6">
        <v>8.5984522785898534</v>
      </c>
    </row>
    <row r="22" spans="1:12" s="3" customFormat="1" ht="13.5" x14ac:dyDescent="0.2">
      <c r="A22" s="3" t="s">
        <v>14</v>
      </c>
      <c r="C22" s="6">
        <v>1107.3946689595873</v>
      </c>
      <c r="D22" s="6">
        <v>1127.9449699054171</v>
      </c>
      <c r="E22" s="6">
        <v>1088.9939810834048</v>
      </c>
      <c r="F22" s="6">
        <v>1051.0748065348237</v>
      </c>
      <c r="G22" s="6">
        <v>953.22441960447134</v>
      </c>
      <c r="H22" s="6">
        <v>995.70077386070511</v>
      </c>
      <c r="I22" s="6">
        <v>1037.0593293207223</v>
      </c>
      <c r="J22" s="6">
        <v>1039.0369733447978</v>
      </c>
      <c r="K22" s="6">
        <v>1031.4703353396387</v>
      </c>
      <c r="L22" s="6">
        <v>1021.926053310404</v>
      </c>
    </row>
    <row r="23" spans="1:12" s="3" customFormat="1" ht="13.5" x14ac:dyDescent="0.2">
      <c r="A23" s="3" t="s">
        <v>15</v>
      </c>
      <c r="C23" s="6">
        <v>944.96100000000001</v>
      </c>
      <c r="D23" s="6">
        <v>1858.874</v>
      </c>
      <c r="E23" s="6">
        <v>3351.663</v>
      </c>
      <c r="F23" s="6">
        <v>3766.3420000000001</v>
      </c>
      <c r="G23" s="6">
        <v>2944.41</v>
      </c>
      <c r="H23" s="6">
        <v>2638.9740000000002</v>
      </c>
      <c r="I23" s="6">
        <v>2898.0459999999998</v>
      </c>
      <c r="J23" s="6">
        <v>2804.69</v>
      </c>
      <c r="K23" s="6">
        <v>2948.3449999999998</v>
      </c>
      <c r="L23" s="6">
        <v>2702.375</v>
      </c>
    </row>
    <row r="24" spans="1:12" s="3" customFormat="1" ht="13.5" x14ac:dyDescent="0.2">
      <c r="A24" s="3" t="s">
        <v>16</v>
      </c>
      <c r="C24" s="6">
        <v>944.96100000000001</v>
      </c>
      <c r="D24" s="6">
        <v>1858.874</v>
      </c>
      <c r="E24" s="6">
        <v>3351.663</v>
      </c>
      <c r="F24" s="6">
        <v>3766.3420000000001</v>
      </c>
      <c r="G24" s="6">
        <v>2944.41</v>
      </c>
      <c r="H24" s="6">
        <v>2638.9740000000002</v>
      </c>
      <c r="I24" s="7">
        <v>2898.0459999999998</v>
      </c>
      <c r="J24" s="6">
        <v>2804.69</v>
      </c>
      <c r="K24" s="6">
        <v>2948.3449999999998</v>
      </c>
      <c r="L24" s="6">
        <v>2702.375</v>
      </c>
    </row>
    <row r="25" spans="1:12" s="3" customFormat="1" ht="13.5" x14ac:dyDescent="0.2">
      <c r="A25" s="8" t="s">
        <v>17</v>
      </c>
      <c r="C25" s="9">
        <v>1050.0596444833502</v>
      </c>
      <c r="D25" s="9">
        <v>1965.9042482999851</v>
      </c>
      <c r="E25" s="9">
        <v>3455.0522963359931</v>
      </c>
      <c r="F25" s="9">
        <v>3877.4251293826892</v>
      </c>
      <c r="G25" s="9">
        <v>3058.2791994882127</v>
      </c>
      <c r="H25" s="9">
        <v>2775.4809053723034</v>
      </c>
      <c r="I25" s="9">
        <v>3056.1619183899525</v>
      </c>
      <c r="J25" s="9">
        <v>3033.2178844220011</v>
      </c>
      <c r="K25" s="9">
        <v>3530.1856814259068</v>
      </c>
      <c r="L25" s="9">
        <v>3316.5948760501174</v>
      </c>
    </row>
    <row r="26" spans="1:12" s="3" customFormat="1" ht="13.5" x14ac:dyDescent="0.2">
      <c r="C26" s="6"/>
      <c r="D26" s="6"/>
      <c r="E26" s="6"/>
      <c r="F26" s="6"/>
      <c r="G26" s="6"/>
      <c r="H26" s="6"/>
      <c r="I26" s="6"/>
      <c r="J26" s="6"/>
      <c r="K26" s="6"/>
      <c r="L26" s="6"/>
    </row>
    <row r="27" spans="1:12" s="4" customFormat="1" ht="20.25" x14ac:dyDescent="0.2">
      <c r="A27" s="5" t="s">
        <v>18</v>
      </c>
      <c r="C27" s="13"/>
      <c r="D27" s="13"/>
      <c r="E27" s="13"/>
      <c r="F27" s="13"/>
      <c r="G27" s="13"/>
      <c r="H27" s="13"/>
      <c r="I27" s="13"/>
      <c r="J27" s="13"/>
      <c r="K27" s="13"/>
      <c r="L27" s="13"/>
    </row>
    <row r="28" spans="1:12" s="3" customFormat="1" ht="13.5" x14ac:dyDescent="0.2">
      <c r="A28" s="8" t="s">
        <v>19</v>
      </c>
      <c r="C28" s="9">
        <v>54638.9134218974</v>
      </c>
      <c r="D28" s="9">
        <v>52856.862917550403</v>
      </c>
      <c r="E28" s="9">
        <v>53582.617428202924</v>
      </c>
      <c r="F28" s="9">
        <v>52194.927076908374</v>
      </c>
      <c r="G28" s="9">
        <v>51359.361753128891</v>
      </c>
      <c r="H28" s="9">
        <v>50420.783496512842</v>
      </c>
      <c r="I28" s="9">
        <v>51083.161123722173</v>
      </c>
      <c r="J28" s="9">
        <v>51644.725349192704</v>
      </c>
      <c r="K28" s="9">
        <v>51288.614418171397</v>
      </c>
      <c r="L28" s="9">
        <v>52361.064213719314</v>
      </c>
    </row>
    <row r="29" spans="1:12" s="3" customFormat="1" ht="13.5" x14ac:dyDescent="0.2"/>
    <row r="30" spans="1:12" s="4" customFormat="1" ht="21" thickBot="1" x14ac:dyDescent="0.25">
      <c r="A30" s="10" t="s">
        <v>20</v>
      </c>
      <c r="B30" s="11"/>
      <c r="C30" s="12">
        <v>1.9218164833829262E-2</v>
      </c>
      <c r="D30" s="12">
        <v>3.719298005571256E-2</v>
      </c>
      <c r="E30" s="12">
        <v>6.4480842149331905E-2</v>
      </c>
      <c r="F30" s="12">
        <v>7.4287394322236841E-2</v>
      </c>
      <c r="G30" s="12">
        <v>5.9546674551536803E-2</v>
      </c>
      <c r="H30" s="12">
        <v>5.5046366059826476E-2</v>
      </c>
      <c r="I30" s="12">
        <v>5.9827188669628384E-2</v>
      </c>
      <c r="J30" s="12">
        <v>5.8732384844978475E-2</v>
      </c>
      <c r="K30" s="12">
        <v>6.882981186902902E-2</v>
      </c>
      <c r="L30" s="12">
        <v>6.3340860730273785E-2</v>
      </c>
    </row>
    <row r="31" spans="1:12" s="3" customFormat="1" ht="13.5" x14ac:dyDescent="0.2"/>
    <row r="32" spans="1:12" s="4" customFormat="1" ht="20.25" x14ac:dyDescent="0.2">
      <c r="A32" s="5" t="s">
        <v>21</v>
      </c>
    </row>
    <row r="33" spans="1:12" s="3" customFormat="1" ht="13.5" x14ac:dyDescent="0.2">
      <c r="A33" s="3" t="s">
        <v>22</v>
      </c>
      <c r="C33" s="6">
        <v>6652.3685946307451</v>
      </c>
      <c r="D33" s="6">
        <v>6981.8719714340314</v>
      </c>
      <c r="E33" s="6">
        <v>7239.3541566351387</v>
      </c>
      <c r="F33" s="6">
        <v>7771.7849156873981</v>
      </c>
      <c r="G33" s="6">
        <v>7211.1650033438427</v>
      </c>
      <c r="H33" s="6">
        <v>8334.7436662845121</v>
      </c>
      <c r="I33" s="7">
        <v>9773.2952861373851</v>
      </c>
      <c r="J33" s="6">
        <v>9321.1571036591195</v>
      </c>
      <c r="K33" s="6">
        <v>9325.0572143880763</v>
      </c>
      <c r="L33" s="6">
        <v>9833.4791896436418</v>
      </c>
    </row>
    <row r="34" spans="1:12" s="3" customFormat="1" ht="13.5" x14ac:dyDescent="0.2">
      <c r="A34" s="3" t="s">
        <v>23</v>
      </c>
      <c r="C34" s="6">
        <v>485.07213146078152</v>
      </c>
      <c r="D34" s="6">
        <v>591.64517053597024</v>
      </c>
      <c r="E34" s="6">
        <v>663.17951657590515</v>
      </c>
      <c r="F34" s="6">
        <v>712.38177128116945</v>
      </c>
      <c r="G34" s="6">
        <v>797.41091048055796</v>
      </c>
      <c r="H34" s="6">
        <v>907.2800229292061</v>
      </c>
      <c r="I34" s="7">
        <v>992.71520015286137</v>
      </c>
      <c r="J34" s="6">
        <v>1085.3837963122194</v>
      </c>
      <c r="K34" s="6">
        <v>1278.477972580491</v>
      </c>
      <c r="L34" s="6">
        <v>1378.4500190121335</v>
      </c>
    </row>
    <row r="35" spans="1:12" s="3" customFormat="1" ht="13.5" x14ac:dyDescent="0.2">
      <c r="A35" s="3" t="s">
        <v>24</v>
      </c>
      <c r="C35" s="6">
        <v>176.80252905888523</v>
      </c>
      <c r="D35" s="6">
        <v>194.18544084249118</v>
      </c>
      <c r="E35" s="6">
        <v>235.83133334817634</v>
      </c>
      <c r="F35" s="6">
        <v>296.10410474688666</v>
      </c>
      <c r="G35" s="6">
        <v>364.15725638738212</v>
      </c>
      <c r="H35" s="6">
        <v>454.22650558506058</v>
      </c>
      <c r="I35" s="6">
        <v>531.28468742862867</v>
      </c>
      <c r="J35" s="6">
        <v>612.52779949636488</v>
      </c>
      <c r="K35" s="6">
        <v>680.24303600347673</v>
      </c>
      <c r="L35" s="6">
        <v>745.76815110656219</v>
      </c>
    </row>
    <row r="36" spans="1:12" s="3" customFormat="1" ht="13.5" x14ac:dyDescent="0.2">
      <c r="A36" s="8" t="s">
        <v>25</v>
      </c>
      <c r="C36" s="9">
        <v>7314.2432551504116</v>
      </c>
      <c r="D36" s="9">
        <v>7767.7025828124933</v>
      </c>
      <c r="E36" s="9">
        <v>8138.3650065592201</v>
      </c>
      <c r="F36" s="9">
        <v>8780.270791715453</v>
      </c>
      <c r="G36" s="9">
        <v>8372.7331702117826</v>
      </c>
      <c r="H36" s="9">
        <v>9696.2501947987785</v>
      </c>
      <c r="I36" s="9">
        <v>11297.295173718874</v>
      </c>
      <c r="J36" s="9">
        <v>11019.068699467705</v>
      </c>
      <c r="K36" s="9">
        <v>11283.778222972043</v>
      </c>
      <c r="L36" s="9">
        <v>11957.697359762336</v>
      </c>
    </row>
    <row r="37" spans="1:12" s="3" customFormat="1" ht="13.5" x14ac:dyDescent="0.2">
      <c r="C37" s="6"/>
      <c r="D37" s="6"/>
      <c r="E37" s="6"/>
      <c r="F37" s="6"/>
      <c r="G37" s="6"/>
      <c r="H37" s="6"/>
      <c r="I37" s="6"/>
      <c r="J37" s="6"/>
      <c r="K37" s="6"/>
      <c r="L37" s="6"/>
    </row>
    <row r="38" spans="1:12" s="4" customFormat="1" ht="20.25" x14ac:dyDescent="0.2">
      <c r="A38" s="5" t="s">
        <v>26</v>
      </c>
      <c r="C38" s="13"/>
      <c r="D38" s="13"/>
      <c r="E38" s="13"/>
      <c r="F38" s="13"/>
      <c r="G38" s="13"/>
      <c r="H38" s="13"/>
      <c r="I38" s="13"/>
      <c r="J38" s="13"/>
      <c r="K38" s="13"/>
      <c r="L38" s="13"/>
    </row>
    <row r="39" spans="1:12" s="3" customFormat="1" ht="13.5" x14ac:dyDescent="0.2">
      <c r="A39" s="8" t="s">
        <v>27</v>
      </c>
      <c r="C39" s="9">
        <v>116136.93442740607</v>
      </c>
      <c r="D39" s="9">
        <v>114331.8550620329</v>
      </c>
      <c r="E39" s="9">
        <v>117590.54619505639</v>
      </c>
      <c r="F39" s="9">
        <v>105626.70410594111</v>
      </c>
      <c r="G39" s="9">
        <v>113689.23871143658</v>
      </c>
      <c r="H39" s="9">
        <v>105312.62234059031</v>
      </c>
      <c r="I39" s="9">
        <v>116149.11537052791</v>
      </c>
      <c r="J39" s="9">
        <v>105672.55988605412</v>
      </c>
      <c r="K39" s="9">
        <v>108673.51750218291</v>
      </c>
      <c r="L39" s="9">
        <v>113097.72028352274</v>
      </c>
    </row>
    <row r="40" spans="1:12" s="3" customFormat="1" ht="13.5" x14ac:dyDescent="0.2">
      <c r="A40" s="3" t="s">
        <v>28</v>
      </c>
    </row>
    <row r="41" spans="1:12" s="4" customFormat="1" ht="20.25" x14ac:dyDescent="0.2"/>
    <row r="42" spans="1:12" s="3" customFormat="1" ht="21" thickBot="1" x14ac:dyDescent="0.25">
      <c r="A42" s="10" t="s">
        <v>29</v>
      </c>
      <c r="B42" s="11"/>
      <c r="C42" s="12">
        <v>6.2979475833524257E-2</v>
      </c>
      <c r="D42" s="12">
        <v>6.7939968074496648E-2</v>
      </c>
      <c r="E42" s="12">
        <v>6.9209347774093113E-2</v>
      </c>
      <c r="F42" s="12">
        <v>8.3125482954661226E-2</v>
      </c>
      <c r="G42" s="12">
        <v>7.3645784465698305E-2</v>
      </c>
      <c r="H42" s="12">
        <v>9.2071111508744405E-2</v>
      </c>
      <c r="I42" s="12">
        <v>9.726544311318526E-2</v>
      </c>
      <c r="J42" s="12">
        <v>0.10427559161384449</v>
      </c>
      <c r="K42" s="12">
        <v>0.10383190387433064</v>
      </c>
      <c r="L42" s="12">
        <v>0.10572889824645262</v>
      </c>
    </row>
    <row r="43" spans="1:12" s="3" customFormat="1" ht="13.5" x14ac:dyDescent="0.2">
      <c r="C43" s="6"/>
      <c r="D43" s="6"/>
      <c r="E43" s="6"/>
      <c r="F43" s="6"/>
      <c r="G43" s="6"/>
      <c r="H43" s="6"/>
      <c r="I43" s="6"/>
      <c r="J43" s="6"/>
      <c r="K43" s="6"/>
      <c r="L43" s="6"/>
    </row>
    <row r="44" spans="1:12" s="3" customFormat="1" ht="20.25" x14ac:dyDescent="0.2">
      <c r="A44" s="14" t="s">
        <v>30</v>
      </c>
      <c r="C44" s="6"/>
      <c r="D44" s="6"/>
      <c r="E44" s="6"/>
      <c r="F44" s="6"/>
      <c r="G44" s="6"/>
      <c r="H44" s="6"/>
      <c r="I44" s="6"/>
      <c r="J44" s="6"/>
      <c r="K44" s="6"/>
      <c r="L44" s="6"/>
    </row>
    <row r="45" spans="1:12" s="3" customFormat="1" ht="13.5" x14ac:dyDescent="0.2">
      <c r="A45" s="15" t="s">
        <v>31</v>
      </c>
      <c r="B45" s="15"/>
      <c r="C45" s="6">
        <v>4813.2900042511192</v>
      </c>
      <c r="D45" s="6">
        <v>5390.7046332422296</v>
      </c>
      <c r="E45" s="6">
        <v>6150.0072307097253</v>
      </c>
      <c r="F45" s="6">
        <v>7081.8783721303598</v>
      </c>
      <c r="G45" s="6">
        <v>7844.2602734800248</v>
      </c>
      <c r="H45" s="6">
        <v>8500.315101370099</v>
      </c>
      <c r="I45" s="6">
        <v>9362.5824000450175</v>
      </c>
      <c r="J45" s="6">
        <v>10646.171303039171</v>
      </c>
      <c r="K45" s="6">
        <v>12034.70262211157</v>
      </c>
      <c r="L45" s="6">
        <v>12878.936928190151</v>
      </c>
    </row>
    <row r="46" spans="1:12" s="3" customFormat="1" ht="13.5" x14ac:dyDescent="0.2">
      <c r="A46" s="15" t="s">
        <v>32</v>
      </c>
      <c r="B46" s="15"/>
      <c r="C46" s="6">
        <v>7314.2432551504116</v>
      </c>
      <c r="D46" s="6">
        <v>7767.7025828124933</v>
      </c>
      <c r="E46" s="6">
        <v>8138.3650065592201</v>
      </c>
      <c r="F46" s="6">
        <v>8780.270791715453</v>
      </c>
      <c r="G46" s="6">
        <v>8372.7331702117826</v>
      </c>
      <c r="H46" s="6">
        <v>9696.2501947987785</v>
      </c>
      <c r="I46" s="6">
        <v>11297.295173718874</v>
      </c>
      <c r="J46" s="6">
        <v>11019.068699467705</v>
      </c>
      <c r="K46" s="6">
        <v>11283.778222972043</v>
      </c>
      <c r="L46" s="6">
        <v>11957.697359762336</v>
      </c>
    </row>
    <row r="47" spans="1:12" s="3" customFormat="1" ht="13.5" x14ac:dyDescent="0.2">
      <c r="A47" s="15" t="s">
        <v>33</v>
      </c>
      <c r="B47" s="15"/>
      <c r="C47" s="6">
        <v>1049.4534926580461</v>
      </c>
      <c r="D47" s="6">
        <v>1965.2980964746812</v>
      </c>
      <c r="E47" s="6">
        <v>3454.4340214741833</v>
      </c>
      <c r="F47" s="6">
        <v>3876.7371271645152</v>
      </c>
      <c r="G47" s="6">
        <v>3057.5023685468609</v>
      </c>
      <c r="H47" s="6">
        <v>2774.5543483625192</v>
      </c>
      <c r="I47" s="6">
        <v>3055.0349247065242</v>
      </c>
      <c r="J47" s="6">
        <v>2986.3345163948688</v>
      </c>
      <c r="K47" s="6">
        <v>3136.4241917444874</v>
      </c>
      <c r="L47" s="6">
        <v>2917.4194560742199</v>
      </c>
    </row>
    <row r="48" spans="1:12" s="3" customFormat="1" ht="13.5" x14ac:dyDescent="0.2">
      <c r="A48" s="3" t="s">
        <v>34</v>
      </c>
      <c r="B48" s="15"/>
      <c r="C48" s="6">
        <v>13176.986752059576</v>
      </c>
      <c r="D48" s="6">
        <v>15123.705312529404</v>
      </c>
      <c r="E48" s="6">
        <v>17742.806258743127</v>
      </c>
      <c r="F48" s="6">
        <v>19738.886291010327</v>
      </c>
      <c r="G48" s="6">
        <v>19274.495812238671</v>
      </c>
      <c r="H48" s="6">
        <v>20971.119644531394</v>
      </c>
      <c r="I48" s="6">
        <v>23714.912498470418</v>
      </c>
      <c r="J48" s="6">
        <v>24651.574518901747</v>
      </c>
      <c r="K48" s="6">
        <v>26454.905036828102</v>
      </c>
      <c r="L48" s="6">
        <v>27754.053744026707</v>
      </c>
    </row>
    <row r="49" spans="1:12" ht="13.5" x14ac:dyDescent="0.2">
      <c r="A49" s="3" t="s">
        <v>35</v>
      </c>
      <c r="B49" s="3"/>
      <c r="C49" s="6"/>
      <c r="D49" s="6"/>
      <c r="E49" s="6"/>
      <c r="F49" s="6"/>
      <c r="G49" s="6"/>
      <c r="H49" s="6"/>
      <c r="I49" s="6"/>
      <c r="J49" s="6"/>
      <c r="K49" s="6"/>
      <c r="L49" s="6"/>
    </row>
    <row r="50" spans="1:12" s="3" customFormat="1" ht="13.5" x14ac:dyDescent="0.2">
      <c r="A50" s="1"/>
      <c r="B50" s="1"/>
      <c r="C50" s="1"/>
      <c r="D50" s="1"/>
      <c r="E50" s="1"/>
      <c r="F50" s="1"/>
      <c r="G50" s="1"/>
      <c r="H50" s="1"/>
      <c r="I50" s="1"/>
      <c r="J50" s="1"/>
      <c r="K50" s="1"/>
      <c r="L50" s="1"/>
    </row>
    <row r="51" spans="1:12" ht="20.25" x14ac:dyDescent="0.2">
      <c r="A51" s="16" t="s">
        <v>36</v>
      </c>
      <c r="B51" s="15"/>
      <c r="C51" s="6"/>
      <c r="D51" s="6"/>
      <c r="E51" s="6"/>
      <c r="F51" s="6"/>
      <c r="G51" s="6"/>
      <c r="H51" s="6"/>
      <c r="I51" s="6"/>
      <c r="J51" s="6"/>
      <c r="K51" s="6"/>
      <c r="L51" s="6"/>
    </row>
    <row r="52" spans="1:12" ht="13.5" x14ac:dyDescent="0.2">
      <c r="A52" s="15" t="s">
        <v>37</v>
      </c>
      <c r="B52" s="15"/>
      <c r="C52" s="6">
        <v>0</v>
      </c>
      <c r="D52" s="6">
        <v>0</v>
      </c>
      <c r="E52" s="6">
        <v>0</v>
      </c>
      <c r="F52" s="6">
        <v>0</v>
      </c>
      <c r="G52" s="6">
        <v>0</v>
      </c>
      <c r="H52" s="6">
        <v>0</v>
      </c>
      <c r="I52" s="6">
        <v>0</v>
      </c>
      <c r="J52" s="6">
        <v>0</v>
      </c>
      <c r="K52" s="6">
        <v>0</v>
      </c>
      <c r="L52" s="6">
        <v>0</v>
      </c>
    </row>
    <row r="53" spans="1:12" s="3" customFormat="1" ht="13.5" x14ac:dyDescent="0.2">
      <c r="A53" s="15" t="s">
        <v>38</v>
      </c>
      <c r="B53" s="15"/>
      <c r="C53" s="6">
        <v>0</v>
      </c>
      <c r="D53" s="6">
        <v>0</v>
      </c>
      <c r="E53" s="6">
        <v>0</v>
      </c>
      <c r="F53" s="6">
        <v>0</v>
      </c>
      <c r="G53" s="6">
        <v>0</v>
      </c>
      <c r="H53" s="6">
        <v>0</v>
      </c>
      <c r="I53" s="6">
        <v>0</v>
      </c>
      <c r="J53" s="6">
        <v>0</v>
      </c>
      <c r="K53" s="6">
        <v>0</v>
      </c>
      <c r="L53" s="6">
        <v>0</v>
      </c>
    </row>
    <row r="54" spans="1:12" s="3" customFormat="1" ht="13.5" x14ac:dyDescent="0.2">
      <c r="A54" s="15"/>
      <c r="B54" s="15"/>
      <c r="C54" s="6"/>
      <c r="D54" s="6"/>
      <c r="E54" s="6"/>
      <c r="F54" s="6"/>
      <c r="G54" s="6"/>
      <c r="H54" s="6"/>
      <c r="I54" s="6"/>
      <c r="J54" s="6"/>
      <c r="K54" s="6"/>
      <c r="L54" s="6"/>
    </row>
    <row r="55" spans="1:12" s="3" customFormat="1" ht="13.5" x14ac:dyDescent="0.2">
      <c r="A55" s="8" t="s">
        <v>39</v>
      </c>
      <c r="B55" s="15"/>
      <c r="C55" s="9">
        <v>13176.986752059576</v>
      </c>
      <c r="D55" s="9">
        <v>15123.705312529404</v>
      </c>
      <c r="E55" s="9">
        <v>17742.806258743127</v>
      </c>
      <c r="F55" s="9">
        <v>19738.886291010327</v>
      </c>
      <c r="G55" s="9">
        <v>19274.495812238671</v>
      </c>
      <c r="H55" s="9">
        <v>20971.119644531394</v>
      </c>
      <c r="I55" s="9">
        <v>23714.912498470418</v>
      </c>
      <c r="J55" s="9">
        <v>24651.574518901747</v>
      </c>
      <c r="K55" s="9">
        <v>26454.905036828102</v>
      </c>
      <c r="L55" s="9">
        <v>27754.053744026707</v>
      </c>
    </row>
    <row r="57" spans="1:12" s="3" customFormat="1" ht="20.25" x14ac:dyDescent="0.2">
      <c r="A57" s="16" t="s">
        <v>40</v>
      </c>
      <c r="C57" s="6"/>
      <c r="D57" s="6"/>
      <c r="E57" s="6"/>
      <c r="F57" s="6"/>
      <c r="G57" s="6"/>
      <c r="H57" s="6"/>
      <c r="I57" s="6"/>
      <c r="J57" s="6"/>
      <c r="K57" s="6"/>
      <c r="L57" s="6"/>
    </row>
    <row r="58" spans="1:12" s="3" customFormat="1" ht="13.5" x14ac:dyDescent="0.2">
      <c r="A58" s="3" t="s">
        <v>41</v>
      </c>
      <c r="C58" s="6">
        <v>228841.58035893762</v>
      </c>
      <c r="D58" s="6">
        <v>225960.8236918888</v>
      </c>
      <c r="E58" s="6">
        <v>230793.03067531291</v>
      </c>
      <c r="F58" s="6">
        <v>217967.22560681187</v>
      </c>
      <c r="G58" s="6">
        <v>225316.69791344224</v>
      </c>
      <c r="H58" s="6">
        <v>212424.28437594345</v>
      </c>
      <c r="I58" s="6">
        <v>226703.54652641638</v>
      </c>
      <c r="J58" s="6">
        <v>215627.43427725232</v>
      </c>
      <c r="K58" s="6">
        <v>218793.43603253082</v>
      </c>
      <c r="L58" s="6">
        <v>223581.85314273433</v>
      </c>
    </row>
    <row r="59" spans="1:12" s="3" customFormat="1" ht="13.5" x14ac:dyDescent="0.2">
      <c r="A59" s="1"/>
      <c r="B59" s="1"/>
      <c r="C59" s="1"/>
      <c r="D59" s="1"/>
      <c r="E59" s="1"/>
      <c r="F59" s="1"/>
      <c r="G59" s="1"/>
      <c r="H59" s="1"/>
      <c r="I59" s="1"/>
      <c r="J59" s="1"/>
      <c r="K59" s="1"/>
      <c r="L59" s="1"/>
    </row>
    <row r="60" spans="1:12" s="3" customFormat="1" ht="20.25" x14ac:dyDescent="0.2">
      <c r="A60" s="16" t="s">
        <v>42</v>
      </c>
      <c r="B60" s="1"/>
      <c r="C60" s="1"/>
      <c r="D60" s="1"/>
      <c r="E60" s="1"/>
      <c r="F60" s="1"/>
      <c r="G60" s="1"/>
      <c r="H60" s="1"/>
      <c r="I60" s="1"/>
      <c r="J60" s="1"/>
      <c r="K60" s="1"/>
      <c r="L60" s="1"/>
    </row>
    <row r="61" spans="1:12" s="3" customFormat="1" ht="13.5" x14ac:dyDescent="0.2">
      <c r="A61" s="1" t="s">
        <v>43</v>
      </c>
      <c r="B61" s="1"/>
      <c r="C61" s="6">
        <v>229018.3828879965</v>
      </c>
      <c r="D61" s="6">
        <v>226155.0091327313</v>
      </c>
      <c r="E61" s="6">
        <v>231028.86200866109</v>
      </c>
      <c r="F61" s="6">
        <v>218263.32971155876</v>
      </c>
      <c r="G61" s="6">
        <v>225680.85516982962</v>
      </c>
      <c r="H61" s="6">
        <v>212878.51088152852</v>
      </c>
      <c r="I61" s="6">
        <v>227234.831213845</v>
      </c>
      <c r="J61" s="6">
        <v>216239.96207674869</v>
      </c>
      <c r="K61" s="6">
        <v>219473.67906853429</v>
      </c>
      <c r="L61" s="6">
        <v>224327.6212938409</v>
      </c>
    </row>
    <row r="62" spans="1:12" s="3" customFormat="1" ht="13.5" x14ac:dyDescent="0.2">
      <c r="A62" s="8" t="s">
        <v>44</v>
      </c>
      <c r="C62" s="6">
        <v>229018.3828879965</v>
      </c>
      <c r="D62" s="6">
        <v>226155.0091327313</v>
      </c>
      <c r="E62" s="6">
        <v>231028.86200866109</v>
      </c>
      <c r="F62" s="6">
        <v>218263.32971155876</v>
      </c>
      <c r="G62" s="6">
        <v>225680.85516982962</v>
      </c>
      <c r="H62" s="6">
        <v>212878.51088152852</v>
      </c>
      <c r="I62" s="6">
        <v>227234.831213845</v>
      </c>
      <c r="J62" s="6">
        <v>216239.96207674869</v>
      </c>
      <c r="K62" s="6">
        <v>219473.67906853429</v>
      </c>
      <c r="L62" s="6">
        <v>224327.6212938409</v>
      </c>
    </row>
    <row r="63" spans="1:12" s="4" customFormat="1" ht="20.25" x14ac:dyDescent="0.2">
      <c r="A63" s="3"/>
      <c r="B63" s="3"/>
      <c r="C63" s="3"/>
      <c r="D63" s="3"/>
      <c r="E63" s="3"/>
      <c r="F63" s="3"/>
      <c r="G63" s="3"/>
      <c r="H63" s="3"/>
      <c r="I63" s="3"/>
      <c r="J63" s="3"/>
      <c r="K63" s="3"/>
      <c r="L63" s="3"/>
    </row>
    <row r="64" spans="1:12" s="3" customFormat="1" ht="21" thickBot="1" x14ac:dyDescent="0.25">
      <c r="A64" s="10" t="s">
        <v>45</v>
      </c>
      <c r="B64" s="11"/>
      <c r="C64" s="12">
        <v>5.7536808119477027E-2</v>
      </c>
      <c r="D64" s="12">
        <v>6.6873183001899553E-2</v>
      </c>
      <c r="E64" s="12">
        <v>7.6799089535739315E-2</v>
      </c>
      <c r="F64" s="12">
        <v>9.0436109066492437E-2</v>
      </c>
      <c r="G64" s="12">
        <v>8.5405985358103176E-2</v>
      </c>
      <c r="H64" s="12">
        <v>9.851214928970578E-2</v>
      </c>
      <c r="I64" s="12">
        <v>0.10436301676019426</v>
      </c>
      <c r="J64" s="12">
        <v>0.11400101203380862</v>
      </c>
      <c r="K64" s="12">
        <v>0.12053793944269335</v>
      </c>
      <c r="L64" s="12">
        <v>0.12372107181430143</v>
      </c>
    </row>
    <row r="65" spans="1:27" s="3" customFormat="1" ht="15" customHeight="1" x14ac:dyDescent="0.2">
      <c r="A65" s="3" t="s">
        <v>63</v>
      </c>
    </row>
    <row r="66" spans="1:27" s="3" customFormat="1" ht="22.5" customHeight="1" x14ac:dyDescent="0.2">
      <c r="J66" s="144" t="s">
        <v>47</v>
      </c>
      <c r="K66" s="144"/>
      <c r="L66" s="144"/>
      <c r="M66" s="144"/>
      <c r="N66" s="144"/>
      <c r="O66" s="144"/>
      <c r="P66" s="144"/>
      <c r="Q66" s="144"/>
      <c r="R66" s="17"/>
      <c r="S66" s="5"/>
      <c r="AA66" s="8"/>
    </row>
    <row r="67" spans="1:27" s="3" customFormat="1" ht="22.5" customHeight="1" x14ac:dyDescent="0.2">
      <c r="D67" s="18" t="s">
        <v>48</v>
      </c>
      <c r="E67" s="19"/>
      <c r="F67" s="20"/>
      <c r="G67" s="20"/>
      <c r="H67" s="20"/>
      <c r="I67" s="21"/>
      <c r="J67" s="144" t="s">
        <v>49</v>
      </c>
      <c r="K67" s="144"/>
      <c r="L67" s="144" t="s">
        <v>50</v>
      </c>
      <c r="M67" s="144"/>
      <c r="N67" s="144" t="s">
        <v>51</v>
      </c>
      <c r="O67" s="144"/>
      <c r="P67" s="144" t="s">
        <v>52</v>
      </c>
      <c r="Q67" s="144"/>
      <c r="R67" s="22"/>
      <c r="S67" s="23" t="s">
        <v>53</v>
      </c>
    </row>
    <row r="68" spans="1:27" s="3" customFormat="1" ht="22.5" customHeight="1" x14ac:dyDescent="0.2">
      <c r="D68" s="24">
        <v>5.8000000000000003E-2</v>
      </c>
      <c r="J68" s="143">
        <v>8.2400000000000001E-2</v>
      </c>
      <c r="K68" s="143"/>
      <c r="L68" s="143">
        <v>9.4600000000000004E-2</v>
      </c>
      <c r="M68" s="143"/>
      <c r="N68" s="143">
        <v>0.1129</v>
      </c>
      <c r="O68" s="143"/>
      <c r="P68" s="143">
        <v>0.13730000000000001</v>
      </c>
      <c r="Q68" s="143"/>
      <c r="R68" s="26"/>
      <c r="S68" s="27">
        <v>0.18</v>
      </c>
    </row>
    <row r="69" spans="1:27" s="28" customFormat="1" ht="15" customHeight="1" x14ac:dyDescent="0.2"/>
    <row r="72" spans="1:27" ht="15" customHeight="1" x14ac:dyDescent="0.2">
      <c r="A72" s="3"/>
      <c r="B72" s="3"/>
      <c r="C72" s="6"/>
      <c r="D72" s="6"/>
      <c r="E72" s="6"/>
      <c r="F72" s="6"/>
      <c r="G72" s="6"/>
      <c r="H72" s="6"/>
      <c r="I72" s="6"/>
      <c r="J72" s="6"/>
      <c r="K72" s="6"/>
      <c r="L72" s="6"/>
      <c r="M72" s="6"/>
      <c r="N72" s="6"/>
      <c r="O72" s="6"/>
      <c r="P72" s="6"/>
      <c r="Q72" s="6"/>
      <c r="R72" s="6"/>
      <c r="S72" s="6"/>
    </row>
    <row r="73" spans="1:27" s="28" customFormat="1" ht="15" customHeight="1" x14ac:dyDescent="0.2"/>
    <row r="74" spans="1:27" s="28" customFormat="1" ht="15" customHeight="1" x14ac:dyDescent="0.2"/>
    <row r="75" spans="1:27" s="28" customFormat="1" ht="15" customHeight="1" x14ac:dyDescent="0.2"/>
    <row r="76" spans="1:27" s="28" customFormat="1" ht="15" customHeight="1" x14ac:dyDescent="0.2"/>
    <row r="77" spans="1:27" s="28" customFormat="1" ht="15" customHeight="1" x14ac:dyDescent="0.2"/>
    <row r="78" spans="1:27" s="28" customFormat="1" ht="15" customHeight="1" x14ac:dyDescent="0.2"/>
    <row r="79" spans="1:27" s="28" customFormat="1" ht="15" customHeight="1" x14ac:dyDescent="0.2">
      <c r="T79" s="29"/>
    </row>
    <row r="80" spans="1:27" s="28" customFormat="1" ht="15" customHeight="1" x14ac:dyDescent="0.2"/>
    <row r="81" spans="1:1" s="28" customFormat="1" ht="13.5" x14ac:dyDescent="0.2"/>
    <row r="82" spans="1:1" s="28" customFormat="1" ht="13.5" x14ac:dyDescent="0.2"/>
    <row r="83" spans="1:1" s="28" customFormat="1" ht="13.5" x14ac:dyDescent="0.2"/>
    <row r="84" spans="1:1" s="28" customFormat="1" ht="13.5" x14ac:dyDescent="0.2"/>
    <row r="85" spans="1:1" s="3" customFormat="1" ht="13.5" x14ac:dyDescent="0.2"/>
    <row r="86" spans="1:1" s="3" customFormat="1" ht="13.5" x14ac:dyDescent="0.2"/>
    <row r="87" spans="1:1" s="3" customFormat="1" ht="13.5" x14ac:dyDescent="0.2"/>
    <row r="88" spans="1:1" s="3" customFormat="1" ht="13.5" x14ac:dyDescent="0.2"/>
    <row r="90" spans="1:1" s="28" customFormat="1" ht="13.5" x14ac:dyDescent="0.2">
      <c r="A90" s="30"/>
    </row>
    <row r="98" s="28" customFormat="1" ht="13.5" x14ac:dyDescent="0.2"/>
    <row r="99" s="28" customFormat="1" ht="13.5" x14ac:dyDescent="0.2"/>
    <row r="100" s="28" customFormat="1" ht="13.5" x14ac:dyDescent="0.2"/>
    <row r="101" s="28" customFormat="1" ht="13.5" x14ac:dyDescent="0.2"/>
    <row r="200" spans="1:2" s="3" customFormat="1" ht="13.5" x14ac:dyDescent="0.2">
      <c r="A200" s="31">
        <v>41.868000000000002</v>
      </c>
      <c r="B200" s="8" t="s">
        <v>54</v>
      </c>
    </row>
    <row r="201" spans="1:2" s="3" customFormat="1" ht="13.5" x14ac:dyDescent="0.2">
      <c r="A201" s="31">
        <v>10</v>
      </c>
      <c r="B201" s="8" t="s">
        <v>55</v>
      </c>
    </row>
    <row r="202" spans="1:2" s="3" customFormat="1" ht="13.5" x14ac:dyDescent="0.2">
      <c r="A202" s="31">
        <v>1</v>
      </c>
      <c r="B202" s="8" t="s">
        <v>56</v>
      </c>
    </row>
    <row r="203" spans="1:2" s="3" customFormat="1" ht="13.5" x14ac:dyDescent="0.2">
      <c r="A203" s="31">
        <v>11.63</v>
      </c>
      <c r="B203" s="8" t="s">
        <v>57</v>
      </c>
    </row>
    <row r="204" spans="1:2" s="3" customFormat="1" ht="13.5" x14ac:dyDescent="0.2">
      <c r="A204" s="31">
        <v>39.68</v>
      </c>
      <c r="B204" s="8" t="s">
        <v>58</v>
      </c>
    </row>
  </sheetData>
  <mergeCells count="10">
    <mergeCell ref="J68:K68"/>
    <mergeCell ref="L68:M68"/>
    <mergeCell ref="N68:O68"/>
    <mergeCell ref="P68:Q68"/>
    <mergeCell ref="H1:K2"/>
    <mergeCell ref="J66:Q66"/>
    <mergeCell ref="J67:K67"/>
    <mergeCell ref="L67:M67"/>
    <mergeCell ref="N67:O67"/>
    <mergeCell ref="P67:Q6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A204"/>
  <sheetViews>
    <sheetView workbookViewId="0"/>
  </sheetViews>
  <sheetFormatPr defaultColWidth="9.140625" defaultRowHeight="12.75" x14ac:dyDescent="0.2"/>
  <cols>
    <col min="1" max="19" width="11.42578125" style="1" customWidth="1"/>
    <col min="20" max="26" width="9.140625" style="1"/>
    <col min="27" max="27" width="11.28515625" style="1" bestFit="1" customWidth="1"/>
    <col min="28" max="16384" width="9.140625" style="1"/>
  </cols>
  <sheetData>
    <row r="1" spans="1:27" ht="12.75" customHeight="1" x14ac:dyDescent="0.2">
      <c r="A1" s="88" t="s">
        <v>135</v>
      </c>
      <c r="H1" s="142" t="s">
        <v>134</v>
      </c>
      <c r="I1" s="142"/>
      <c r="J1" s="142"/>
      <c r="K1" s="142"/>
      <c r="AA1" s="2">
        <v>1</v>
      </c>
    </row>
    <row r="2" spans="1:27" ht="12.75" customHeight="1" x14ac:dyDescent="0.2">
      <c r="A2" s="102"/>
      <c r="B2" s="103"/>
      <c r="H2" s="142"/>
      <c r="I2" s="142"/>
      <c r="J2" s="142"/>
      <c r="K2" s="142"/>
    </row>
    <row r="4" spans="1:27" s="3" customFormat="1" ht="22.5" customHeight="1" x14ac:dyDescent="0.2"/>
    <row r="5" spans="1:27" s="4" customFormat="1" ht="27" customHeight="1" x14ac:dyDescent="0.2">
      <c r="C5" s="5">
        <v>2004</v>
      </c>
      <c r="D5" s="5">
        <v>2005</v>
      </c>
      <c r="E5" s="5">
        <v>2006</v>
      </c>
      <c r="F5" s="5">
        <v>2007</v>
      </c>
      <c r="G5" s="5">
        <v>2008</v>
      </c>
      <c r="H5" s="5">
        <v>2009</v>
      </c>
      <c r="I5" s="5">
        <v>2010</v>
      </c>
      <c r="J5" s="5">
        <v>2011</v>
      </c>
      <c r="K5" s="5">
        <v>2012</v>
      </c>
      <c r="L5" s="5">
        <v>2013</v>
      </c>
    </row>
    <row r="6" spans="1:27" s="4" customFormat="1" ht="27" customHeight="1" x14ac:dyDescent="0.2">
      <c r="A6" s="5" t="s">
        <v>1</v>
      </c>
    </row>
    <row r="7" spans="1:27" s="3" customFormat="1" ht="15" customHeight="1" x14ac:dyDescent="0.2">
      <c r="A7" s="3" t="s">
        <v>2</v>
      </c>
      <c r="C7" s="6">
        <v>0.84264832330180561</v>
      </c>
      <c r="D7" s="6">
        <v>1.1794210375465748</v>
      </c>
      <c r="E7" s="6">
        <v>1.2568071080538836</v>
      </c>
      <c r="F7" s="6">
        <v>1.3532358842075092</v>
      </c>
      <c r="G7" s="6">
        <v>1.4845514474061334</v>
      </c>
      <c r="H7" s="6">
        <v>2.141358555460017</v>
      </c>
      <c r="I7" s="6">
        <v>1.9207525692994309</v>
      </c>
      <c r="J7" s="6">
        <v>1.7154336759065907</v>
      </c>
      <c r="K7" s="6">
        <v>2.8482077822817287</v>
      </c>
      <c r="L7" s="6">
        <v>2.8111312560564499</v>
      </c>
    </row>
    <row r="8" spans="1:27" s="3" customFormat="1" ht="15" customHeight="1" x14ac:dyDescent="0.2">
      <c r="A8" s="3" t="s">
        <v>3</v>
      </c>
      <c r="C8" s="6">
        <v>0.85984522785898532</v>
      </c>
      <c r="D8" s="6">
        <v>4.2538003536721876</v>
      </c>
      <c r="E8" s="6">
        <v>6.7217466073498082</v>
      </c>
      <c r="F8" s="6">
        <v>8.3934122627157866</v>
      </c>
      <c r="G8" s="6">
        <v>12.430982548927355</v>
      </c>
      <c r="H8" s="6">
        <v>17.472793547468203</v>
      </c>
      <c r="I8" s="6">
        <v>21.225597190394115</v>
      </c>
      <c r="J8" s="6">
        <v>29.638255665161374</v>
      </c>
      <c r="K8" s="6">
        <v>43.028053993343399</v>
      </c>
      <c r="L8" s="6">
        <v>48.559091173460814</v>
      </c>
    </row>
    <row r="9" spans="1:27" s="3" customFormat="1" ht="15" customHeight="1" x14ac:dyDescent="0.2">
      <c r="A9" s="3" t="s">
        <v>4</v>
      </c>
      <c r="C9" s="6">
        <v>0</v>
      </c>
      <c r="D9" s="6">
        <v>0</v>
      </c>
      <c r="E9" s="6">
        <v>0</v>
      </c>
      <c r="F9" s="6">
        <v>0</v>
      </c>
      <c r="G9" s="6">
        <v>0</v>
      </c>
      <c r="H9" s="6">
        <v>0</v>
      </c>
      <c r="I9" s="6">
        <v>0</v>
      </c>
      <c r="J9" s="6">
        <v>0</v>
      </c>
      <c r="K9" s="6">
        <v>0</v>
      </c>
      <c r="L9" s="6">
        <v>0</v>
      </c>
    </row>
    <row r="10" spans="1:27" s="3" customFormat="1" ht="15" customHeight="1" x14ac:dyDescent="0.2">
      <c r="A10" s="3" t="s">
        <v>5</v>
      </c>
      <c r="C10" s="6">
        <v>1.9776440240756663</v>
      </c>
      <c r="D10" s="6">
        <v>1.8056749785038695</v>
      </c>
      <c r="E10" s="6">
        <v>2.2355975924333622</v>
      </c>
      <c r="F10" s="6">
        <v>1.6809974204643165</v>
      </c>
      <c r="G10" s="6">
        <v>2.3512467755803952</v>
      </c>
      <c r="H10" s="6">
        <v>26.318916595012897</v>
      </c>
      <c r="I10" s="6">
        <v>62.753224419604479</v>
      </c>
      <c r="J10" s="6">
        <v>65.861220980223564</v>
      </c>
      <c r="K10" s="6">
        <v>84.707050730868445</v>
      </c>
      <c r="L10" s="6">
        <v>55.460017196904552</v>
      </c>
    </row>
    <row r="11" spans="1:27" s="3" customFormat="1" ht="15" customHeight="1" x14ac:dyDescent="0.2">
      <c r="A11" s="3" t="s">
        <v>6</v>
      </c>
      <c r="C11" s="6">
        <v>0.60189165950128976</v>
      </c>
      <c r="D11" s="6">
        <v>1.2322441960447115</v>
      </c>
      <c r="E11" s="6">
        <v>1.2037833190025782</v>
      </c>
      <c r="F11" s="6">
        <v>1.1526225279449709</v>
      </c>
      <c r="G11" s="6">
        <v>0.79905417024935577</v>
      </c>
      <c r="H11" s="6">
        <v>0.57523645743766105</v>
      </c>
      <c r="I11" s="7">
        <v>0.87618228718830105</v>
      </c>
      <c r="J11" s="6">
        <v>1.2955288048151241</v>
      </c>
      <c r="K11" s="6">
        <v>1.3551160791057406</v>
      </c>
      <c r="L11" s="6">
        <v>1.7196904557179706</v>
      </c>
    </row>
    <row r="12" spans="1:27" s="3" customFormat="1" ht="15" customHeight="1" x14ac:dyDescent="0.2">
      <c r="A12" s="8" t="s">
        <v>7</v>
      </c>
      <c r="B12" s="8"/>
      <c r="C12" s="9">
        <v>4.2820292347377471</v>
      </c>
      <c r="D12" s="9">
        <v>8.4711405657673424</v>
      </c>
      <c r="E12" s="9">
        <v>11.417934626839632</v>
      </c>
      <c r="F12" s="9">
        <v>12.580268095332583</v>
      </c>
      <c r="G12" s="9">
        <v>17.065834942163239</v>
      </c>
      <c r="H12" s="9">
        <v>46.508305155378778</v>
      </c>
      <c r="I12" s="9">
        <v>86.775756466486328</v>
      </c>
      <c r="J12" s="9">
        <v>98.510439126106647</v>
      </c>
      <c r="K12" s="9">
        <v>131.9384285855993</v>
      </c>
      <c r="L12" s="9">
        <v>108.54993008213978</v>
      </c>
    </row>
    <row r="13" spans="1:27" s="3" customFormat="1" ht="15" customHeight="1" x14ac:dyDescent="0.2">
      <c r="A13" s="3" t="s">
        <v>8</v>
      </c>
    </row>
    <row r="14" spans="1:27" s="3" customFormat="1" ht="15" customHeight="1" x14ac:dyDescent="0.2"/>
    <row r="15" spans="1:27" s="4" customFormat="1" ht="27" customHeight="1" x14ac:dyDescent="0.2">
      <c r="A15" s="5" t="s">
        <v>9</v>
      </c>
    </row>
    <row r="16" spans="1:27" s="3" customFormat="1" ht="15" customHeight="1" x14ac:dyDescent="0.2">
      <c r="A16" s="8" t="s">
        <v>10</v>
      </c>
      <c r="C16" s="9">
        <v>731.72828890799656</v>
      </c>
      <c r="D16" s="9">
        <v>739.20894239036966</v>
      </c>
      <c r="E16" s="9">
        <v>772.31298366294061</v>
      </c>
      <c r="F16" s="9">
        <v>840.06878761822873</v>
      </c>
      <c r="G16" s="9">
        <v>828.89079965606186</v>
      </c>
      <c r="H16" s="9">
        <v>761.9088564058469</v>
      </c>
      <c r="I16" s="9">
        <v>834.90971625107477</v>
      </c>
      <c r="J16" s="9">
        <v>802.32158211521914</v>
      </c>
      <c r="K16" s="9">
        <v>836.37145313843519</v>
      </c>
      <c r="L16" s="9">
        <v>832.93207222699925</v>
      </c>
    </row>
    <row r="17" spans="1:12" s="3" customFormat="1" ht="13.5" x14ac:dyDescent="0.2"/>
    <row r="18" spans="1:12" s="4" customFormat="1" ht="21" thickBot="1" x14ac:dyDescent="0.25">
      <c r="A18" s="10" t="s">
        <v>11</v>
      </c>
      <c r="B18" s="11"/>
      <c r="C18" s="12">
        <v>5.8519388954171563E-3</v>
      </c>
      <c r="D18" s="12">
        <v>1.145973767359244E-2</v>
      </c>
      <c r="E18" s="12">
        <v>1.4784077010704178E-2</v>
      </c>
      <c r="F18" s="12">
        <v>1.4975283311025378E-2</v>
      </c>
      <c r="G18" s="12">
        <v>2.0588761449933452E-2</v>
      </c>
      <c r="H18" s="12">
        <v>6.104182247568618E-2</v>
      </c>
      <c r="I18" s="12">
        <v>0.10393429945471019</v>
      </c>
      <c r="J18" s="12">
        <v>0.12278173904582794</v>
      </c>
      <c r="K18" s="12">
        <v>0.1577509945975655</v>
      </c>
      <c r="L18" s="12">
        <v>0.13032266820019464</v>
      </c>
    </row>
    <row r="19" spans="1:12" s="3" customFormat="1" ht="13.5" x14ac:dyDescent="0.2"/>
    <row r="20" spans="1:12" s="4" customFormat="1" ht="20.25" x14ac:dyDescent="0.2">
      <c r="A20" s="5" t="s">
        <v>12</v>
      </c>
    </row>
    <row r="21" spans="1:12" s="3" customFormat="1" ht="13.5" x14ac:dyDescent="0.2">
      <c r="A21" s="3" t="s">
        <v>13</v>
      </c>
      <c r="C21" s="6">
        <v>0</v>
      </c>
      <c r="D21" s="6">
        <v>0</v>
      </c>
      <c r="E21" s="6">
        <v>0</v>
      </c>
      <c r="F21" s="6">
        <v>0</v>
      </c>
      <c r="G21" s="6">
        <v>0</v>
      </c>
      <c r="H21" s="6">
        <v>2.0636285468615649</v>
      </c>
      <c r="I21" s="6">
        <v>1.9776440240756663</v>
      </c>
      <c r="J21" s="6">
        <v>1.8916595012897679</v>
      </c>
      <c r="K21" s="6">
        <v>1.8916595012897679</v>
      </c>
      <c r="L21" s="6">
        <v>1.8056749785038695</v>
      </c>
    </row>
    <row r="22" spans="1:12" s="3" customFormat="1" ht="13.5" x14ac:dyDescent="0.2">
      <c r="A22" s="3" t="s">
        <v>14</v>
      </c>
      <c r="C22" s="6">
        <v>6.7927773000859846</v>
      </c>
      <c r="D22" s="6">
        <v>8.8564058469475491</v>
      </c>
      <c r="E22" s="6">
        <v>7.1367153912295782</v>
      </c>
      <c r="F22" s="6">
        <v>6.6208082545141869</v>
      </c>
      <c r="G22" s="6">
        <v>6.8787618228718825</v>
      </c>
      <c r="H22" s="6">
        <v>5.674978503869303</v>
      </c>
      <c r="I22" s="6">
        <v>5.6749785038693039</v>
      </c>
      <c r="J22" s="6">
        <v>4.9871023215821149</v>
      </c>
      <c r="K22" s="6">
        <v>4.9011177987962169</v>
      </c>
      <c r="L22" s="6">
        <v>3.6113499570077385</v>
      </c>
    </row>
    <row r="23" spans="1:12" s="3" customFormat="1" ht="13.5" x14ac:dyDescent="0.2">
      <c r="A23" s="3" t="s">
        <v>15</v>
      </c>
      <c r="C23" s="6">
        <v>0</v>
      </c>
      <c r="D23" s="6">
        <v>0</v>
      </c>
      <c r="E23" s="6">
        <v>0</v>
      </c>
      <c r="F23" s="6">
        <v>0</v>
      </c>
      <c r="G23" s="6">
        <v>0</v>
      </c>
      <c r="H23" s="6">
        <v>0</v>
      </c>
      <c r="I23" s="6">
        <v>0</v>
      </c>
      <c r="J23" s="6">
        <v>3.8406420177701346</v>
      </c>
      <c r="K23" s="6">
        <v>3.8406420177701346</v>
      </c>
      <c r="L23" s="6">
        <v>3.2005350148084455</v>
      </c>
    </row>
    <row r="24" spans="1:12" s="3" customFormat="1" ht="13.5" x14ac:dyDescent="0.2">
      <c r="A24" s="3" t="s">
        <v>16</v>
      </c>
      <c r="C24" s="6">
        <v>0</v>
      </c>
      <c r="D24" s="6">
        <v>0</v>
      </c>
      <c r="E24" s="6">
        <v>0</v>
      </c>
      <c r="F24" s="6">
        <v>0</v>
      </c>
      <c r="G24" s="6">
        <v>0</v>
      </c>
      <c r="H24" s="6">
        <v>0</v>
      </c>
      <c r="I24" s="7">
        <v>0</v>
      </c>
      <c r="J24" s="6">
        <v>0</v>
      </c>
      <c r="K24" s="6">
        <v>0</v>
      </c>
      <c r="L24" s="6">
        <v>0</v>
      </c>
    </row>
    <row r="25" spans="1:12" s="3" customFormat="1" ht="13.5" x14ac:dyDescent="0.2">
      <c r="A25" s="8" t="s">
        <v>17</v>
      </c>
      <c r="C25" s="9">
        <v>0.97321156686140731</v>
      </c>
      <c r="D25" s="9">
        <v>1.2688707770471512</v>
      </c>
      <c r="E25" s="9">
        <v>1.0224881018923646</v>
      </c>
      <c r="F25" s="9">
        <v>0.98278929523094416</v>
      </c>
      <c r="G25" s="9">
        <v>1.0559239819999633</v>
      </c>
      <c r="H25" s="9">
        <v>1.7427016569347225</v>
      </c>
      <c r="I25" s="9">
        <v>1.8033853096196588</v>
      </c>
      <c r="J25" s="9">
        <v>1.8462234772036461</v>
      </c>
      <c r="K25" s="9">
        <v>1.8964625814739056</v>
      </c>
      <c r="L25" s="9">
        <v>1.764986536032751</v>
      </c>
    </row>
    <row r="26" spans="1:12" s="3" customFormat="1" ht="13.5" x14ac:dyDescent="0.2">
      <c r="C26" s="6"/>
      <c r="D26" s="6"/>
      <c r="E26" s="6"/>
      <c r="F26" s="6"/>
      <c r="G26" s="6"/>
      <c r="H26" s="6"/>
      <c r="I26" s="6"/>
      <c r="J26" s="6"/>
      <c r="K26" s="6"/>
      <c r="L26" s="6"/>
    </row>
    <row r="27" spans="1:12" s="4" customFormat="1" ht="20.25" x14ac:dyDescent="0.2">
      <c r="A27" s="5" t="s">
        <v>18</v>
      </c>
      <c r="C27" s="13"/>
      <c r="D27" s="13"/>
      <c r="E27" s="13"/>
      <c r="F27" s="13"/>
      <c r="G27" s="13"/>
      <c r="H27" s="13"/>
      <c r="I27" s="13"/>
      <c r="J27" s="13"/>
      <c r="K27" s="13"/>
      <c r="L27" s="13"/>
    </row>
    <row r="28" spans="1:12" s="3" customFormat="1" ht="13.5" x14ac:dyDescent="0.2">
      <c r="A28" s="8" t="s">
        <v>19</v>
      </c>
      <c r="C28" s="9">
        <v>678.47520779593003</v>
      </c>
      <c r="D28" s="9">
        <v>713.40403171873493</v>
      </c>
      <c r="E28" s="9">
        <v>767.1443584599217</v>
      </c>
      <c r="F28" s="9">
        <v>808.73698289863376</v>
      </c>
      <c r="G28" s="9">
        <v>784.3460399350339</v>
      </c>
      <c r="H28" s="9">
        <v>709.20512085602365</v>
      </c>
      <c r="I28" s="9">
        <v>748.14655584217053</v>
      </c>
      <c r="J28" s="9">
        <v>747.1051877328747</v>
      </c>
      <c r="K28" s="9">
        <v>755.23550205407469</v>
      </c>
      <c r="L28" s="9">
        <v>735.76000764306866</v>
      </c>
    </row>
    <row r="29" spans="1:12" s="3" customFormat="1" ht="13.5" x14ac:dyDescent="0.2"/>
    <row r="30" spans="1:12" s="4" customFormat="1" ht="21" thickBot="1" x14ac:dyDescent="0.25">
      <c r="A30" s="10" t="s">
        <v>20</v>
      </c>
      <c r="B30" s="11"/>
      <c r="C30" s="12">
        <v>1.4344099175310284E-3</v>
      </c>
      <c r="D30" s="12">
        <v>1.7786145306610958E-3</v>
      </c>
      <c r="E30" s="12">
        <v>1.3328496659286624E-3</v>
      </c>
      <c r="F30" s="12">
        <v>1.2152149784327669E-3</v>
      </c>
      <c r="G30" s="12">
        <v>1.3462476104136687E-3</v>
      </c>
      <c r="H30" s="12">
        <v>2.4572603971489229E-3</v>
      </c>
      <c r="I30" s="12">
        <v>2.4104706431343943E-3</v>
      </c>
      <c r="J30" s="12">
        <v>2.4711693982558155E-3</v>
      </c>
      <c r="K30" s="12">
        <v>2.5110877022014246E-3</v>
      </c>
      <c r="L30" s="12">
        <v>2.3988617452675954E-3</v>
      </c>
    </row>
    <row r="31" spans="1:12" s="3" customFormat="1" ht="13.5" x14ac:dyDescent="0.2"/>
    <row r="32" spans="1:12" s="4" customFormat="1" ht="20.25" x14ac:dyDescent="0.2">
      <c r="A32" s="5" t="s">
        <v>21</v>
      </c>
    </row>
    <row r="33" spans="1:12" s="3" customFormat="1" ht="13.5" x14ac:dyDescent="0.2">
      <c r="A33" s="3" t="s">
        <v>22</v>
      </c>
      <c r="C33" s="6">
        <v>484.4033629502245</v>
      </c>
      <c r="D33" s="6">
        <v>447.28671061431163</v>
      </c>
      <c r="E33" s="6">
        <v>404.43775675933887</v>
      </c>
      <c r="F33" s="6">
        <v>490.94774051781792</v>
      </c>
      <c r="G33" s="6">
        <v>532.48304194133948</v>
      </c>
      <c r="H33" s="6">
        <v>517.34021209515618</v>
      </c>
      <c r="I33" s="7">
        <v>550.4681379573899</v>
      </c>
      <c r="J33" s="6">
        <v>497.56377185439953</v>
      </c>
      <c r="K33" s="6">
        <v>478.79048437947836</v>
      </c>
      <c r="L33" s="6">
        <v>474.53902741950895</v>
      </c>
    </row>
    <row r="34" spans="1:12" s="3" customFormat="1" ht="13.5" x14ac:dyDescent="0.2">
      <c r="A34" s="3" t="s">
        <v>23</v>
      </c>
      <c r="C34" s="6">
        <v>83.882678895576575</v>
      </c>
      <c r="D34" s="6">
        <v>92.075093149899686</v>
      </c>
      <c r="E34" s="6">
        <v>89.567211235310978</v>
      </c>
      <c r="F34" s="6">
        <v>79.392376038979648</v>
      </c>
      <c r="G34" s="6">
        <v>79.249068501003151</v>
      </c>
      <c r="H34" s="6">
        <v>127.06601700582785</v>
      </c>
      <c r="I34" s="7">
        <v>142.25661603133659</v>
      </c>
      <c r="J34" s="6">
        <v>169.34174070889463</v>
      </c>
      <c r="K34" s="6">
        <v>178.94334575331996</v>
      </c>
      <c r="L34" s="6">
        <v>194.42055985478169</v>
      </c>
    </row>
    <row r="35" spans="1:12" s="3" customFormat="1" ht="13.5" x14ac:dyDescent="0.2">
      <c r="A35" s="3" t="s">
        <v>24</v>
      </c>
      <c r="C35" s="6">
        <v>0</v>
      </c>
      <c r="D35" s="6">
        <v>0</v>
      </c>
      <c r="E35" s="6">
        <v>0</v>
      </c>
      <c r="F35" s="6">
        <v>0</v>
      </c>
      <c r="G35" s="6">
        <v>0</v>
      </c>
      <c r="H35" s="6">
        <v>0</v>
      </c>
      <c r="I35" s="6">
        <v>0</v>
      </c>
      <c r="J35" s="6">
        <v>27.93831224665275</v>
      </c>
      <c r="K35" s="6">
        <v>33.497164967448711</v>
      </c>
      <c r="L35" s="6">
        <v>40.184901117798802</v>
      </c>
    </row>
    <row r="36" spans="1:12" s="3" customFormat="1" ht="13.5" x14ac:dyDescent="0.2">
      <c r="A36" s="8" t="s">
        <v>25</v>
      </c>
      <c r="C36" s="9">
        <v>568.28604184580104</v>
      </c>
      <c r="D36" s="9">
        <v>539.36180376421134</v>
      </c>
      <c r="E36" s="9">
        <v>494.00496799464986</v>
      </c>
      <c r="F36" s="9">
        <v>570.34011655679751</v>
      </c>
      <c r="G36" s="9">
        <v>611.73211044234267</v>
      </c>
      <c r="H36" s="9">
        <v>644.40622910098398</v>
      </c>
      <c r="I36" s="9">
        <v>692.72475398872643</v>
      </c>
      <c r="J36" s="9">
        <v>694.84382480994702</v>
      </c>
      <c r="K36" s="9">
        <v>691.23099510024701</v>
      </c>
      <c r="L36" s="9">
        <v>709.14448839208944</v>
      </c>
    </row>
    <row r="37" spans="1:12" s="3" customFormat="1" ht="13.5" x14ac:dyDescent="0.2">
      <c r="C37" s="6"/>
      <c r="D37" s="6"/>
      <c r="E37" s="6"/>
      <c r="F37" s="6"/>
      <c r="G37" s="6"/>
      <c r="H37" s="6"/>
      <c r="I37" s="6"/>
      <c r="J37" s="6"/>
      <c r="K37" s="6"/>
      <c r="L37" s="6"/>
    </row>
    <row r="38" spans="1:12" s="4" customFormat="1" ht="20.25" x14ac:dyDescent="0.2">
      <c r="A38" s="5" t="s">
        <v>26</v>
      </c>
      <c r="C38" s="13"/>
      <c r="D38" s="13"/>
      <c r="E38" s="13"/>
      <c r="F38" s="13"/>
      <c r="G38" s="13"/>
      <c r="H38" s="13"/>
      <c r="I38" s="13"/>
      <c r="J38" s="13"/>
      <c r="K38" s="13"/>
      <c r="L38" s="13"/>
    </row>
    <row r="39" spans="1:12" s="3" customFormat="1" ht="13.5" x14ac:dyDescent="0.2">
      <c r="A39" s="8" t="s">
        <v>27</v>
      </c>
      <c r="C39" s="9">
        <v>1709.5723464220887</v>
      </c>
      <c r="D39" s="9">
        <v>1676.1309830897105</v>
      </c>
      <c r="E39" s="9">
        <v>1610.4180758574566</v>
      </c>
      <c r="F39" s="9">
        <v>1743.6909334097638</v>
      </c>
      <c r="G39" s="9">
        <v>1724.841215247922</v>
      </c>
      <c r="H39" s="9">
        <v>1542.0010509219451</v>
      </c>
      <c r="I39" s="9">
        <v>1601.5862233686826</v>
      </c>
      <c r="J39" s="9">
        <v>1576.3031493537512</v>
      </c>
      <c r="K39" s="9">
        <v>1603.1508623019286</v>
      </c>
      <c r="L39" s="9">
        <v>1643.9979325499189</v>
      </c>
    </row>
    <row r="40" spans="1:12" s="3" customFormat="1" ht="13.5" x14ac:dyDescent="0.2">
      <c r="A40" s="3" t="s">
        <v>28</v>
      </c>
    </row>
    <row r="41" spans="1:12" s="4" customFormat="1" ht="20.25" x14ac:dyDescent="0.2"/>
    <row r="42" spans="1:12" s="3" customFormat="1" ht="21" thickBot="1" x14ac:dyDescent="0.25">
      <c r="A42" s="10" t="s">
        <v>29</v>
      </c>
      <c r="B42" s="11"/>
      <c r="C42" s="12">
        <v>0.33241415201594093</v>
      </c>
      <c r="D42" s="12">
        <v>0.32178977013477439</v>
      </c>
      <c r="E42" s="12">
        <v>0.3067557272241993</v>
      </c>
      <c r="F42" s="12">
        <v>0.32708784890078269</v>
      </c>
      <c r="G42" s="12">
        <v>0.35465995654238508</v>
      </c>
      <c r="H42" s="12">
        <v>0.41790258749545001</v>
      </c>
      <c r="I42" s="12">
        <v>0.43252417127545578</v>
      </c>
      <c r="J42" s="12">
        <v>0.44080596114701498</v>
      </c>
      <c r="K42" s="12">
        <v>0.4311702730881633</v>
      </c>
      <c r="L42" s="12">
        <v>0.43135363758771439</v>
      </c>
    </row>
    <row r="43" spans="1:12" s="3" customFormat="1" ht="13.5" x14ac:dyDescent="0.2">
      <c r="C43" s="6"/>
      <c r="D43" s="6"/>
      <c r="E43" s="6"/>
      <c r="F43" s="6"/>
      <c r="G43" s="6"/>
      <c r="H43" s="6"/>
      <c r="I43" s="6"/>
      <c r="J43" s="6"/>
      <c r="K43" s="6"/>
      <c r="L43" s="6"/>
    </row>
    <row r="44" spans="1:12" s="3" customFormat="1" ht="20.25" x14ac:dyDescent="0.2">
      <c r="A44" s="14" t="s">
        <v>30</v>
      </c>
      <c r="C44" s="6"/>
      <c r="D44" s="6"/>
      <c r="E44" s="6"/>
      <c r="F44" s="6"/>
      <c r="G44" s="6"/>
      <c r="H44" s="6"/>
      <c r="I44" s="6"/>
      <c r="J44" s="6"/>
      <c r="K44" s="6"/>
      <c r="L44" s="6"/>
    </row>
    <row r="45" spans="1:12" s="3" customFormat="1" ht="13.5" x14ac:dyDescent="0.2">
      <c r="A45" s="15" t="s">
        <v>31</v>
      </c>
      <c r="B45" s="15"/>
      <c r="C45" s="6">
        <v>3.3088176678763399</v>
      </c>
      <c r="D45" s="6">
        <v>7.2022697887201907</v>
      </c>
      <c r="E45" s="6">
        <v>10.395446524947268</v>
      </c>
      <c r="F45" s="6">
        <v>11.597478800101639</v>
      </c>
      <c r="G45" s="6">
        <v>16.009910960163275</v>
      </c>
      <c r="H45" s="6">
        <v>45.263518257568265</v>
      </c>
      <c r="I45" s="6">
        <v>85.476150858744205</v>
      </c>
      <c r="J45" s="6">
        <v>97.203378257289941</v>
      </c>
      <c r="K45" s="6">
        <v>130.60074515759541</v>
      </c>
      <c r="L45" s="6">
        <v>107.37327239145129</v>
      </c>
    </row>
    <row r="46" spans="1:12" s="3" customFormat="1" ht="13.5" x14ac:dyDescent="0.2">
      <c r="A46" s="15" t="s">
        <v>32</v>
      </c>
      <c r="B46" s="15"/>
      <c r="C46" s="6">
        <v>568.28604184580104</v>
      </c>
      <c r="D46" s="6">
        <v>539.36180376421134</v>
      </c>
      <c r="E46" s="6">
        <v>494.00496799464986</v>
      </c>
      <c r="F46" s="6">
        <v>570.34011655679751</v>
      </c>
      <c r="G46" s="6">
        <v>611.73211044234267</v>
      </c>
      <c r="H46" s="6">
        <v>644.40622910098398</v>
      </c>
      <c r="I46" s="6">
        <v>692.72475398872643</v>
      </c>
      <c r="J46" s="6">
        <v>694.84382480994702</v>
      </c>
      <c r="K46" s="6">
        <v>691.23099510024701</v>
      </c>
      <c r="L46" s="6">
        <v>709.14448839208944</v>
      </c>
    </row>
    <row r="47" spans="1:12" s="3" customFormat="1" ht="13.5" x14ac:dyDescent="0.2">
      <c r="A47" s="15" t="s">
        <v>33</v>
      </c>
      <c r="B47" s="15"/>
      <c r="C47" s="6">
        <v>0.97321156686140731</v>
      </c>
      <c r="D47" s="6">
        <v>1.2688707770471512</v>
      </c>
      <c r="E47" s="6">
        <v>1.0224881018923646</v>
      </c>
      <c r="F47" s="6">
        <v>0.98278929523094416</v>
      </c>
      <c r="G47" s="6">
        <v>1.0559239819999633</v>
      </c>
      <c r="H47" s="6">
        <v>1.2447868978105159</v>
      </c>
      <c r="I47" s="6">
        <v>1.2996056077421023</v>
      </c>
      <c r="J47" s="6">
        <v>1.3070608688167407</v>
      </c>
      <c r="K47" s="6">
        <v>1.3376834280039156</v>
      </c>
      <c r="L47" s="6">
        <v>1.1766576906885007</v>
      </c>
    </row>
    <row r="48" spans="1:12" s="3" customFormat="1" ht="13.5" x14ac:dyDescent="0.2">
      <c r="A48" s="3" t="s">
        <v>34</v>
      </c>
      <c r="B48" s="15"/>
      <c r="C48" s="6">
        <v>572.56807108053886</v>
      </c>
      <c r="D48" s="6">
        <v>547.83294432997866</v>
      </c>
      <c r="E48" s="6">
        <v>505.42290262148947</v>
      </c>
      <c r="F48" s="6">
        <v>582.92038465213011</v>
      </c>
      <c r="G48" s="6">
        <v>628.79794538450597</v>
      </c>
      <c r="H48" s="6">
        <v>690.9145342563628</v>
      </c>
      <c r="I48" s="6">
        <v>779.50051045521275</v>
      </c>
      <c r="J48" s="6">
        <v>793.35426393605371</v>
      </c>
      <c r="K48" s="6">
        <v>823.16942368584637</v>
      </c>
      <c r="L48" s="6">
        <v>817.69441847422922</v>
      </c>
    </row>
    <row r="49" spans="1:12" ht="13.5" x14ac:dyDescent="0.2">
      <c r="A49" s="3" t="s">
        <v>35</v>
      </c>
      <c r="B49" s="3"/>
      <c r="C49" s="6"/>
      <c r="D49" s="6"/>
      <c r="E49" s="6"/>
      <c r="F49" s="6"/>
      <c r="G49" s="6"/>
      <c r="H49" s="6"/>
      <c r="I49" s="6"/>
      <c r="J49" s="6"/>
      <c r="K49" s="6"/>
      <c r="L49" s="6"/>
    </row>
    <row r="50" spans="1:12" s="3" customFormat="1" ht="13.5" x14ac:dyDescent="0.2">
      <c r="A50" s="1"/>
      <c r="B50" s="1"/>
      <c r="C50" s="1"/>
      <c r="D50" s="1"/>
      <c r="E50" s="1"/>
      <c r="F50" s="1"/>
      <c r="G50" s="1"/>
      <c r="H50" s="1"/>
      <c r="I50" s="1"/>
      <c r="J50" s="1"/>
      <c r="K50" s="1"/>
      <c r="L50" s="1"/>
    </row>
    <row r="51" spans="1:12" ht="20.25" x14ac:dyDescent="0.2">
      <c r="A51" s="16" t="s">
        <v>36</v>
      </c>
      <c r="B51" s="15"/>
      <c r="C51" s="6"/>
      <c r="D51" s="6"/>
      <c r="E51" s="6"/>
      <c r="F51" s="6"/>
      <c r="G51" s="6"/>
      <c r="H51" s="6"/>
      <c r="I51" s="6"/>
      <c r="J51" s="6"/>
      <c r="K51" s="6"/>
      <c r="L51" s="6"/>
    </row>
    <row r="52" spans="1:12" ht="13.5" x14ac:dyDescent="0.2">
      <c r="A52" s="15" t="s">
        <v>37</v>
      </c>
      <c r="B52" s="15"/>
      <c r="C52" s="6">
        <v>0</v>
      </c>
      <c r="D52" s="6">
        <v>0</v>
      </c>
      <c r="E52" s="6">
        <v>0</v>
      </c>
      <c r="F52" s="6">
        <v>0</v>
      </c>
      <c r="G52" s="6">
        <v>0</v>
      </c>
      <c r="H52" s="6">
        <v>0</v>
      </c>
      <c r="I52" s="6">
        <v>0</v>
      </c>
      <c r="J52" s="6">
        <v>0</v>
      </c>
      <c r="K52" s="6">
        <v>0</v>
      </c>
      <c r="L52" s="6">
        <v>0</v>
      </c>
    </row>
    <row r="53" spans="1:12" s="3" customFormat="1" ht="13.5" x14ac:dyDescent="0.2">
      <c r="A53" s="15" t="s">
        <v>38</v>
      </c>
      <c r="B53" s="15"/>
      <c r="C53" s="6">
        <v>0</v>
      </c>
      <c r="D53" s="6">
        <v>0</v>
      </c>
      <c r="E53" s="6">
        <v>0</v>
      </c>
      <c r="F53" s="6">
        <v>0</v>
      </c>
      <c r="G53" s="6">
        <v>0</v>
      </c>
      <c r="H53" s="6">
        <v>0</v>
      </c>
      <c r="I53" s="6">
        <v>0</v>
      </c>
      <c r="J53" s="6">
        <v>0</v>
      </c>
      <c r="K53" s="6">
        <v>0</v>
      </c>
      <c r="L53" s="6">
        <v>0</v>
      </c>
    </row>
    <row r="54" spans="1:12" s="3" customFormat="1" ht="13.5" x14ac:dyDescent="0.2">
      <c r="A54" s="15"/>
      <c r="B54" s="15"/>
      <c r="C54" s="6"/>
      <c r="D54" s="6"/>
      <c r="E54" s="6"/>
      <c r="F54" s="6"/>
      <c r="G54" s="6"/>
      <c r="H54" s="6"/>
      <c r="I54" s="6"/>
      <c r="J54" s="6"/>
      <c r="K54" s="6"/>
      <c r="L54" s="6"/>
    </row>
    <row r="55" spans="1:12" s="3" customFormat="1" ht="13.5" x14ac:dyDescent="0.2">
      <c r="A55" s="8" t="s">
        <v>39</v>
      </c>
      <c r="B55" s="15"/>
      <c r="C55" s="9">
        <v>572.56807108053886</v>
      </c>
      <c r="D55" s="9">
        <v>547.83294432997866</v>
      </c>
      <c r="E55" s="9">
        <v>505.42290262148947</v>
      </c>
      <c r="F55" s="9">
        <v>582.92038465213011</v>
      </c>
      <c r="G55" s="9">
        <v>628.79794538450597</v>
      </c>
      <c r="H55" s="9">
        <v>690.9145342563628</v>
      </c>
      <c r="I55" s="9">
        <v>779.50051045521275</v>
      </c>
      <c r="J55" s="9">
        <v>793.35426393605371</v>
      </c>
      <c r="K55" s="9">
        <v>823.16942368584637</v>
      </c>
      <c r="L55" s="9">
        <v>817.69441847422922</v>
      </c>
    </row>
    <row r="57" spans="1:12" s="3" customFormat="1" ht="20.25" x14ac:dyDescent="0.2">
      <c r="A57" s="16" t="s">
        <v>40</v>
      </c>
      <c r="C57" s="6"/>
      <c r="D57" s="6"/>
      <c r="E57" s="6"/>
      <c r="F57" s="6"/>
      <c r="G57" s="6"/>
      <c r="H57" s="6"/>
      <c r="I57" s="6"/>
      <c r="J57" s="6"/>
      <c r="K57" s="6"/>
      <c r="L57" s="6"/>
    </row>
    <row r="58" spans="1:12" s="3" customFormat="1" ht="13.5" x14ac:dyDescent="0.2">
      <c r="A58" s="3" t="s">
        <v>41</v>
      </c>
      <c r="C58" s="6">
        <v>3107.3033104041274</v>
      </c>
      <c r="D58" s="6">
        <v>3137.0892328269797</v>
      </c>
      <c r="E58" s="6">
        <v>3139.222890990733</v>
      </c>
      <c r="F58" s="6">
        <v>3403.0966848189546</v>
      </c>
      <c r="G58" s="6">
        <v>3323.6087704213242</v>
      </c>
      <c r="H58" s="6">
        <v>3002.2953090665906</v>
      </c>
      <c r="I58" s="6">
        <v>3170.020349670393</v>
      </c>
      <c r="J58" s="6">
        <v>3080.3463026655199</v>
      </c>
      <c r="K58" s="6">
        <v>3155.4949125824023</v>
      </c>
      <c r="L58" s="6">
        <v>3151.8210566542471</v>
      </c>
    </row>
    <row r="59" spans="1:12" s="3" customFormat="1" ht="13.5" x14ac:dyDescent="0.2">
      <c r="A59" s="1"/>
      <c r="B59" s="1"/>
      <c r="C59" s="1"/>
      <c r="D59" s="1"/>
      <c r="E59" s="1"/>
      <c r="F59" s="1"/>
      <c r="G59" s="1"/>
      <c r="H59" s="1"/>
      <c r="I59" s="1"/>
      <c r="J59" s="1"/>
      <c r="K59" s="1"/>
      <c r="L59" s="1"/>
    </row>
    <row r="60" spans="1:12" s="3" customFormat="1" ht="20.25" x14ac:dyDescent="0.2">
      <c r="A60" s="16" t="s">
        <v>42</v>
      </c>
      <c r="B60" s="1"/>
      <c r="C60" s="1"/>
      <c r="D60" s="1"/>
      <c r="E60" s="1"/>
      <c r="F60" s="1"/>
      <c r="G60" s="1"/>
      <c r="H60" s="1"/>
      <c r="I60" s="1"/>
      <c r="J60" s="1"/>
      <c r="K60" s="1"/>
      <c r="L60" s="1"/>
    </row>
    <row r="61" spans="1:12" s="3" customFormat="1" ht="13.5" x14ac:dyDescent="0.2">
      <c r="A61" s="1" t="s">
        <v>43</v>
      </c>
      <c r="B61" s="1"/>
      <c r="C61" s="6">
        <v>3107.3033104041274</v>
      </c>
      <c r="D61" s="6">
        <v>3137.0892328269797</v>
      </c>
      <c r="E61" s="6">
        <v>3139.222890990733</v>
      </c>
      <c r="F61" s="6">
        <v>3403.0966848189546</v>
      </c>
      <c r="G61" s="6">
        <v>3323.6087704213242</v>
      </c>
      <c r="H61" s="6">
        <v>3002.2953090665906</v>
      </c>
      <c r="I61" s="6">
        <v>3170.020349670393</v>
      </c>
      <c r="J61" s="6">
        <v>3108.2846149121729</v>
      </c>
      <c r="K61" s="6">
        <v>3188.9920775498508</v>
      </c>
      <c r="L61" s="6">
        <v>3192.0059577720458</v>
      </c>
    </row>
    <row r="62" spans="1:12" s="3" customFormat="1" ht="13.5" x14ac:dyDescent="0.2">
      <c r="A62" s="8" t="s">
        <v>44</v>
      </c>
      <c r="C62" s="6">
        <v>3107.3033104041274</v>
      </c>
      <c r="D62" s="6">
        <v>3137.0892328269797</v>
      </c>
      <c r="E62" s="6">
        <v>3139.222890990733</v>
      </c>
      <c r="F62" s="6">
        <v>3403.0966848189546</v>
      </c>
      <c r="G62" s="6">
        <v>3323.6087704213242</v>
      </c>
      <c r="H62" s="6">
        <v>3002.2953090665906</v>
      </c>
      <c r="I62" s="6">
        <v>3170.020349670393</v>
      </c>
      <c r="J62" s="6">
        <v>3108.2846149121729</v>
      </c>
      <c r="K62" s="6">
        <v>3188.9920775498508</v>
      </c>
      <c r="L62" s="6">
        <v>3192.0059577720458</v>
      </c>
    </row>
    <row r="63" spans="1:12" s="4" customFormat="1" ht="20.25" x14ac:dyDescent="0.2">
      <c r="A63" s="3"/>
      <c r="B63" s="3"/>
      <c r="C63" s="3"/>
      <c r="D63" s="3"/>
      <c r="E63" s="3"/>
      <c r="F63" s="3"/>
      <c r="G63" s="3"/>
      <c r="H63" s="3"/>
      <c r="I63" s="3"/>
      <c r="J63" s="3"/>
      <c r="K63" s="3"/>
      <c r="L63" s="3"/>
    </row>
    <row r="64" spans="1:12" s="3" customFormat="1" ht="21" thickBot="1" x14ac:dyDescent="0.25">
      <c r="A64" s="10" t="s">
        <v>45</v>
      </c>
      <c r="B64" s="11"/>
      <c r="C64" s="12">
        <v>0.18426526601488163</v>
      </c>
      <c r="D64" s="12">
        <v>0.17463097274931527</v>
      </c>
      <c r="E64" s="12">
        <v>0.16100255387153439</v>
      </c>
      <c r="F64" s="12">
        <v>0.17129116173880954</v>
      </c>
      <c r="G64" s="12">
        <v>0.18919132449659384</v>
      </c>
      <c r="H64" s="12">
        <v>0.23012877253276168</v>
      </c>
      <c r="I64" s="12">
        <v>0.24589763612598334</v>
      </c>
      <c r="J64" s="12">
        <v>0.25523861622255933</v>
      </c>
      <c r="K64" s="12">
        <v>0.25812840034343998</v>
      </c>
      <c r="L64" s="12">
        <v>0.25616945246711353</v>
      </c>
    </row>
    <row r="65" spans="1:27" s="3" customFormat="1" ht="15" customHeight="1" x14ac:dyDescent="0.2">
      <c r="A65" s="3" t="s">
        <v>46</v>
      </c>
    </row>
    <row r="66" spans="1:27" s="3" customFormat="1" ht="22.5" customHeight="1" x14ac:dyDescent="0.2">
      <c r="J66" s="144" t="s">
        <v>47</v>
      </c>
      <c r="K66" s="144"/>
      <c r="L66" s="144"/>
      <c r="M66" s="144"/>
      <c r="N66" s="144"/>
      <c r="O66" s="144"/>
      <c r="P66" s="144"/>
      <c r="Q66" s="144"/>
      <c r="R66" s="17"/>
      <c r="S66" s="5"/>
      <c r="AA66" s="8"/>
    </row>
    <row r="67" spans="1:27" s="3" customFormat="1" ht="22.5" customHeight="1" x14ac:dyDescent="0.2">
      <c r="D67" s="18" t="s">
        <v>48</v>
      </c>
      <c r="E67" s="19"/>
      <c r="F67" s="20"/>
      <c r="G67" s="20"/>
      <c r="H67" s="20"/>
      <c r="I67" s="21"/>
      <c r="J67" s="144" t="s">
        <v>49</v>
      </c>
      <c r="K67" s="144"/>
      <c r="L67" s="144" t="s">
        <v>50</v>
      </c>
      <c r="M67" s="144"/>
      <c r="N67" s="144" t="s">
        <v>51</v>
      </c>
      <c r="O67" s="144"/>
      <c r="P67" s="144" t="s">
        <v>52</v>
      </c>
      <c r="Q67" s="144"/>
      <c r="R67" s="22"/>
      <c r="S67" s="23" t="s">
        <v>53</v>
      </c>
    </row>
    <row r="68" spans="1:27" s="3" customFormat="1" ht="22.5" customHeight="1" x14ac:dyDescent="0.2">
      <c r="D68" s="25">
        <v>0.18</v>
      </c>
      <c r="J68" s="143">
        <v>0.19400000000000001</v>
      </c>
      <c r="K68" s="143"/>
      <c r="L68" s="143">
        <v>0.20099999999999998</v>
      </c>
      <c r="M68" s="143"/>
      <c r="N68" s="143">
        <v>0.21149999999999999</v>
      </c>
      <c r="O68" s="143"/>
      <c r="P68" s="143">
        <v>0.22550000000000001</v>
      </c>
      <c r="Q68" s="143"/>
      <c r="R68" s="26"/>
      <c r="S68" s="27">
        <v>0.25</v>
      </c>
    </row>
    <row r="69" spans="1:27" s="28" customFormat="1" ht="15" customHeight="1" x14ac:dyDescent="0.2"/>
    <row r="72" spans="1:27" ht="15" customHeight="1" x14ac:dyDescent="0.2">
      <c r="A72" s="3"/>
      <c r="B72" s="3"/>
      <c r="C72" s="6"/>
      <c r="D72" s="6"/>
      <c r="E72" s="6"/>
      <c r="F72" s="6"/>
      <c r="G72" s="6"/>
      <c r="H72" s="6"/>
      <c r="I72" s="6"/>
      <c r="J72" s="6"/>
      <c r="K72" s="6"/>
      <c r="L72" s="6"/>
      <c r="M72" s="6"/>
      <c r="N72" s="6"/>
      <c r="O72" s="6"/>
      <c r="P72" s="6"/>
      <c r="Q72" s="6"/>
      <c r="R72" s="6"/>
      <c r="S72" s="6"/>
    </row>
    <row r="73" spans="1:27" s="28" customFormat="1" ht="15" customHeight="1" x14ac:dyDescent="0.2"/>
    <row r="74" spans="1:27" s="28" customFormat="1" ht="15" customHeight="1" x14ac:dyDescent="0.2"/>
    <row r="75" spans="1:27" s="28" customFormat="1" ht="15" customHeight="1" x14ac:dyDescent="0.2"/>
    <row r="76" spans="1:27" s="28" customFormat="1" ht="15" customHeight="1" x14ac:dyDescent="0.2"/>
    <row r="77" spans="1:27" s="28" customFormat="1" ht="15" customHeight="1" x14ac:dyDescent="0.2"/>
    <row r="78" spans="1:27" s="28" customFormat="1" ht="15" customHeight="1" x14ac:dyDescent="0.2"/>
    <row r="79" spans="1:27" s="28" customFormat="1" ht="15" customHeight="1" x14ac:dyDescent="0.2">
      <c r="T79" s="29"/>
    </row>
    <row r="80" spans="1:27" s="28" customFormat="1" ht="15" customHeight="1" x14ac:dyDescent="0.2"/>
    <row r="81" spans="1:1" s="28" customFormat="1" ht="13.5" x14ac:dyDescent="0.2"/>
    <row r="82" spans="1:1" s="28" customFormat="1" ht="13.5" x14ac:dyDescent="0.2"/>
    <row r="83" spans="1:1" s="28" customFormat="1" ht="13.5" x14ac:dyDescent="0.2"/>
    <row r="84" spans="1:1" s="28" customFormat="1" ht="13.5" x14ac:dyDescent="0.2"/>
    <row r="85" spans="1:1" s="3" customFormat="1" ht="13.5" x14ac:dyDescent="0.2"/>
    <row r="86" spans="1:1" s="3" customFormat="1" ht="13.5" x14ac:dyDescent="0.2"/>
    <row r="87" spans="1:1" s="3" customFormat="1" ht="13.5" x14ac:dyDescent="0.2"/>
    <row r="88" spans="1:1" s="3" customFormat="1" ht="13.5" x14ac:dyDescent="0.2"/>
    <row r="90" spans="1:1" s="28" customFormat="1" ht="13.5" x14ac:dyDescent="0.2">
      <c r="A90" s="30"/>
    </row>
    <row r="98" s="28" customFormat="1" ht="13.5" x14ac:dyDescent="0.2"/>
    <row r="99" s="28" customFormat="1" ht="13.5" x14ac:dyDescent="0.2"/>
    <row r="100" s="28" customFormat="1" ht="13.5" x14ac:dyDescent="0.2"/>
    <row r="101" s="28" customFormat="1" ht="13.5" x14ac:dyDescent="0.2"/>
    <row r="200" spans="1:2" s="3" customFormat="1" ht="13.5" x14ac:dyDescent="0.2">
      <c r="A200" s="31">
        <v>41.868000000000002</v>
      </c>
      <c r="B200" s="8" t="s">
        <v>54</v>
      </c>
    </row>
    <row r="201" spans="1:2" s="3" customFormat="1" ht="13.5" x14ac:dyDescent="0.2">
      <c r="A201" s="31">
        <v>10</v>
      </c>
      <c r="B201" s="8" t="s">
        <v>55</v>
      </c>
    </row>
    <row r="202" spans="1:2" s="3" customFormat="1" ht="13.5" x14ac:dyDescent="0.2">
      <c r="A202" s="31">
        <v>1</v>
      </c>
      <c r="B202" s="8" t="s">
        <v>56</v>
      </c>
    </row>
    <row r="203" spans="1:2" s="3" customFormat="1" ht="13.5" x14ac:dyDescent="0.2">
      <c r="A203" s="31">
        <v>11.63</v>
      </c>
      <c r="B203" s="8" t="s">
        <v>57</v>
      </c>
    </row>
    <row r="204" spans="1:2" s="3" customFormat="1" ht="13.5" x14ac:dyDescent="0.2">
      <c r="A204" s="31">
        <v>39.68</v>
      </c>
      <c r="B204" s="8" t="s">
        <v>58</v>
      </c>
    </row>
  </sheetData>
  <mergeCells count="10">
    <mergeCell ref="J68:K68"/>
    <mergeCell ref="L68:M68"/>
    <mergeCell ref="N68:O68"/>
    <mergeCell ref="P68:Q68"/>
    <mergeCell ref="H1:K2"/>
    <mergeCell ref="J66:Q66"/>
    <mergeCell ref="J67:K67"/>
    <mergeCell ref="L67:M67"/>
    <mergeCell ref="N67:O67"/>
    <mergeCell ref="P67:Q6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2</vt:i4>
      </vt:variant>
    </vt:vector>
  </HeadingPairs>
  <TitlesOfParts>
    <vt:vector size="34" baseType="lpstr">
      <vt:lpstr>READ ME</vt:lpstr>
      <vt:lpstr>SUMMARY %</vt:lpstr>
      <vt:lpstr>EU28</vt:lpstr>
      <vt:lpstr>BE</vt:lpstr>
      <vt:lpstr>BG</vt:lpstr>
      <vt:lpstr>CZ</vt:lpstr>
      <vt:lpstr>DK</vt:lpstr>
      <vt:lpstr>DE</vt:lpstr>
      <vt:lpstr>EE</vt:lpstr>
      <vt:lpstr>IE</vt:lpstr>
      <vt:lpstr>EL</vt:lpstr>
      <vt:lpstr>ES</vt:lpstr>
      <vt:lpstr>FR</vt:lpstr>
      <vt:lpstr>HR</vt:lpstr>
      <vt:lpstr>IT</vt:lpstr>
      <vt:lpstr>CY</vt:lpstr>
      <vt:lpstr>LV</vt:lpstr>
      <vt:lpstr>LT</vt:lpstr>
      <vt:lpstr>LU</vt:lpstr>
      <vt:lpstr>HU</vt:lpstr>
      <vt:lpstr>MT</vt:lpstr>
      <vt:lpstr>NL</vt:lpstr>
      <vt:lpstr>AT</vt:lpstr>
      <vt:lpstr>PL</vt:lpstr>
      <vt:lpstr>PT</vt:lpstr>
      <vt:lpstr>RO</vt:lpstr>
      <vt:lpstr>SI</vt:lpstr>
      <vt:lpstr>SK</vt:lpstr>
      <vt:lpstr>FI</vt:lpstr>
      <vt:lpstr>SE</vt:lpstr>
      <vt:lpstr>UK</vt:lpstr>
      <vt:lpstr>NO</vt:lpstr>
      <vt:lpstr>'READ ME'!Print_Area</vt:lpstr>
      <vt:lpstr>'SUMMARY %'!Print_Area</vt:lpstr>
    </vt:vector>
  </TitlesOfParts>
  <Manager>Gita.BERGERE@ec.europa.eu</Manager>
  <Company>European Commission - Eurostat</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SHARES 2013 results</dc:title>
  <dc:subject>Share of energy from renewable source</dc:subject>
  <dc:creator>STURC Marek (ESTAT)</dc:creator>
  <dc:description>Final 2013 version used for Eurostat news release</dc:description>
  <cp:lastModifiedBy>STURC Marek (ESTAT)</cp:lastModifiedBy>
  <cp:lastPrinted>2015-02-23T09:24:48Z</cp:lastPrinted>
  <dcterms:created xsi:type="dcterms:W3CDTF">2015-02-23T07:36:44Z</dcterms:created>
  <dcterms:modified xsi:type="dcterms:W3CDTF">2015-03-10T07:39:42Z</dcterms:modified>
  <cp:category>Renewables</cp:category>
  <cp:contentStatus>FINAL</cp:contentStatus>
</cp:coreProperties>
</file>